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693" firstSheet="7" activeTab="7"/>
  </bookViews>
  <sheets>
    <sheet name="（一）单位收支总表" sheetId="1" r:id="rId1"/>
    <sheet name="（二）单位收入总表" sheetId="2" r:id="rId2"/>
    <sheet name="（三）单位支出总表" sheetId="3" r:id="rId3"/>
    <sheet name="（四）财政拨款收支总表" sheetId="4" r:id="rId4"/>
    <sheet name="（五）一般公共预算支出表" sheetId="5" r:id="rId5"/>
    <sheet name="（六）一般公共预算基本支出表" sheetId="6" r:id="rId6"/>
    <sheet name="（七）一般公共预算项目支出表" sheetId="7" r:id="rId7"/>
    <sheet name="（八）一般公共预算“三公”经费支出表" sheetId="8" r:id="rId8"/>
    <sheet name="（九）政府性基金预算支出表" sheetId="9" r:id="rId9"/>
    <sheet name="（十）国有资本经营预算支出表" sheetId="10" r:id="rId10"/>
    <sheet name="（十一）资产情况表" sheetId="11" r:id="rId11"/>
    <sheet name="（十二）政府采购预算明细表" sheetId="12" r:id="rId12"/>
    <sheet name="（十三）政府购买服务预算明细表" sheetId="13" r:id="rId13"/>
    <sheet name="（十四）项目支出绩效目标公开表" sheetId="14" r:id="rId14"/>
    <sheet name="（十五）部门结转支出预算明细表" sheetId="15" r:id="rId15"/>
    <sheet name="Sheet1" sheetId="16" r:id="rId16"/>
    <sheet name="Sheet2" sheetId="17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<sst xmlns="http://schemas.openxmlformats.org/spreadsheetml/2006/main" count="502" uniqueCount="256">
  <si>
    <t>（一）单位收支总表</t>
  </si>
  <si>
    <t>平坝区计生协2025年单位收支总表</t>
  </si>
  <si>
    <t>单位：元</t>
  </si>
  <si>
    <t>收入</t>
  </si>
  <si>
    <t>支出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</si>
  <si>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</si>
  <si>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</si>
  <si>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</si>
  <si>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</si>
  <si>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</si>
  <si>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</si>
  <si>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</si>
  <si>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</si>
  <si>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</si>
  <si>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</si>
  <si>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</si>
  <si>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</si>
  <si>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</si>
  <si>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</si>
  <si>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本年收入合计</t>
  </si>
  <si>
    <t>本年支出合计</t>
  </si>
  <si>
    <t>上年结转</t>
  </si>
  <si>
    <t>结转下年</t>
  </si>
  <si>
    <t>收入合计</t>
  </si>
  <si>
    <t>支出合计</t>
  </si>
  <si>
    <t>（二）单位收入总表</t>
  </si>
  <si>
    <t>平坝区计生协2025年单位收入总表</t>
  </si>
  <si>
    <t>科目编码</t>
  </si>
  <si>
    <t>科目名称</t>
  </si>
  <si>
    <t>合计</t>
  </si>
  <si>
    <t>本年收入</t>
  </si>
  <si>
    <t>上年结转结余</t>
  </si>
  <si>
    <t>类</t>
  </si>
  <si>
    <t>款</t>
  </si>
  <si>
    <t>项</t>
  </si>
  <si>
    <t>小计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</si>
  <si>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</si>
  <si>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</si>
  <si>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</si>
  <si>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</si>
  <si>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</si>
  <si>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</si>
  <si>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</si>
  <si>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</si>
  <si>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</si>
  <si>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</si>
  <si>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208</t>
  </si>
  <si>
    <t>社会保障和就业支出</t>
  </si>
  <si>
    <t>05</t>
  </si>
  <si>
    <t>行政事业单位养老支出</t>
  </si>
  <si>
    <t>01</t>
  </si>
  <si>
    <t>行政单位离退休</t>
  </si>
  <si>
    <t>机关事业单位基本养老保险缴费支出</t>
  </si>
  <si>
    <t>99</t>
  </si>
  <si>
    <t>其他社会保障和就业支出</t>
  </si>
  <si>
    <t>210</t>
  </si>
  <si>
    <t>卫生健康支出</t>
  </si>
  <si>
    <t>07</t>
  </si>
  <si>
    <t>计划生育事务</t>
  </si>
  <si>
    <t>16</t>
  </si>
  <si>
    <t>计划生育机构</t>
  </si>
  <si>
    <t>17</t>
  </si>
  <si>
    <t>计划生育服务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</si>
  <si>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</si>
  <si>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</si>
  <si>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</si>
  <si>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</si>
  <si>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</si>
  <si>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</si>
  <si>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</si>
  <si>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221</t>
  </si>
  <si>
    <t>住房保障支出</t>
  </si>
  <si>
    <t>住房改革支出</t>
  </si>
  <si>
    <t>住房公积金</t>
  </si>
  <si>
    <t>（三）单位支出总表</t>
  </si>
  <si>
    <t>平坝区计生协2025年单位支出总表</t>
  </si>
  <si>
    <t>基本支出</t>
  </si>
  <si>
    <t>项目支出</t>
  </si>
  <si>
    <t>事业单位经营支出</t>
  </si>
  <si>
    <t>上缴上级支出</t>
  </si>
  <si>
    <t>对附属单位补助支出</t>
  </si>
  <si>
    <t>其他支出</t>
  </si>
  <si>
    <t>备注</t>
  </si>
  <si>
    <t>（四）财政拨款收支总表</t>
  </si>
  <si>
    <t>平坝区计生协2025年财政拨款收支总表</t>
  </si>
  <si>
    <t>一、本年收入</t>
  </si>
  <si>
    <t>一、本年支出</t>
  </si>
  <si>
    <t>（一）一般公共预算拨款收入</t>
  </si>
  <si>
    <t>（一）社会保障和就业支出</t>
  </si>
  <si>
    <t>（二）政府性基金预算拨款收入</t>
  </si>
  <si>
    <t>（二）卫生健康支出</t>
  </si>
  <si>
    <t>（三）国有资本经营预算拨款收入</t>
  </si>
  <si>
    <t>（三）住房保障支出</t>
  </si>
  <si>
    <t>二、上年结转</t>
  </si>
  <si>
    <t>二、年终结转结余</t>
  </si>
  <si>
    <t>收入总计</t>
  </si>
  <si>
    <t>支出总计</t>
  </si>
  <si>
    <t>（五）一般公共预算支出表</t>
  </si>
  <si>
    <t>平坝区计生协2025年一般公共预算支出表（按功能科目分类）</t>
  </si>
  <si>
    <t>人员经费</t>
  </si>
  <si>
    <t>公用经费</t>
  </si>
  <si>
    <t>（六）一般公共预算基本支出表</t>
  </si>
  <si>
    <t>平坝区计生协2025年一般公共预算基本支出表（按经济科目分类）</t>
  </si>
  <si>
    <t>部门预算经济分类科目</t>
  </si>
  <si>
    <t>本年一般公共预算基本支出</t>
  </si>
  <si>
    <t>301</t>
  </si>
  <si>
    <t>工资福利支出</t>
  </si>
  <si>
    <t>津贴补贴</t>
  </si>
  <si>
    <t>奖金</t>
  </si>
  <si>
    <t>绩效工资</t>
  </si>
  <si>
    <t>08</t>
  </si>
  <si>
    <t>机关事业单位基本养老保险缴费</t>
  </si>
  <si>
    <t>10</t>
  </si>
  <si>
    <t>城镇职工基本医疗保险缴费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</si>
  <si>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</si>
  <si>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</si>
  <si>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</si>
  <si>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</si>
  <si>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</si>
  <si>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</si>
  <si>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</si>
  <si>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</si>
  <si>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</si>
  <si>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</si>
  <si>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</si>
  <si>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</si>
  <si>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</si>
  <si>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</si>
  <si>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</si>
  <si>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</si>
  <si>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</si>
  <si>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对个人和家庭的补助</t>
  </si>
  <si>
    <t>退休费</t>
  </si>
  <si>
    <t>（七）一般公共预算项目支出表</t>
  </si>
  <si>
    <t>平坝区计生协2025年一般公共预算项目支出表</t>
  </si>
  <si>
    <t>项目名称</t>
  </si>
  <si>
    <t>（一）2025年计生协目标工作（一创三建一帮带、六项重点任务、六大幸福计生）</t>
  </si>
  <si>
    <t>（二）2025年平坝区人口健康基金</t>
  </si>
  <si>
    <t>（八）一般公共预算“三公”经费支出表</t>
  </si>
  <si>
    <t>平坝区计生协2025年一般公共预算“三公”经费支出表</t>
  </si>
  <si>
    <t>项目</t>
  </si>
  <si>
    <t>2025年初预算数</t>
  </si>
  <si>
    <t>2024年初预算数</t>
  </si>
  <si>
    <t>2024年与上年预算数相比增减变化比率%</t>
  </si>
  <si>
    <t>2024年与上年预算数相比增减变化原因</t>
  </si>
  <si>
    <t>2024年“三公”经费支出占公共财政预算支出的比重%</t>
  </si>
  <si>
    <t xml:space="preserve"> 一、公务接待费</t>
  </si>
  <si>
    <t>计划接待任务增加</t>
  </si>
  <si>
    <t xml:space="preserve"> 二、因公出国（境）费</t>
  </si>
  <si>
    <t xml:space="preserve"> 三、公务用车购置及运行维护费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</si>
  <si>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年年初预算含有上年结转数</t>
    </r>
  </si>
  <si>
    <t xml:space="preserve">     1.公务用车运行维护费</t>
  </si>
  <si>
    <t xml:space="preserve">     2.公务用车购置费</t>
  </si>
  <si>
    <t xml:space="preserve"> 说明:1.因公出国（境）费，指单位公务出国（境）的国际旅费、国外城市间交通费、住宿费、伙食费、培训费、公杂费等支出。
    2.公务用车购置费，指公务用车车辆购置支出（含车辆购置税）。
    3.公务用车运行维护费，指单位按规定保留的公务用车租用费、燃料费、维修费、过桥过路费、保险费、安全奖励费用等支出。公务用车指用于履行公务的机动车辆，包括一般公务用车和执法执勤用车等。
    4.公务接待费，指单位按规定开支的各类公务接待（含外宾接待）费用。
    5.“三公”经费一般公共财政拨款预算数是指当年年初预算安排的财政拨款数。
    6.市本级因公出国（境）费用，由市财政统一编制，根据市政府批准出国（境）派遣任务，按程序审批后分配到具体部门。
    7.部门“三公”经费无相关支出的，须填“0""。
    8.预算数小数位数保留两位。</t>
  </si>
  <si>
    <t>（九）政府性基金预算支出表</t>
  </si>
  <si>
    <t>2025年政府性基金预算支出表</t>
  </si>
  <si>
    <t>本年政府性基金预算支出</t>
  </si>
  <si>
    <t>（十）国有资本经营预算支出表</t>
  </si>
  <si>
    <t>2025年国有资本经营预算支出表</t>
  </si>
  <si>
    <t>（十一）资产情况表</t>
  </si>
  <si>
    <t>平坝区计生协2025年初资产情况表</t>
  </si>
  <si>
    <t>项　　目</t>
  </si>
  <si>
    <t>数量</t>
  </si>
  <si>
    <t>价值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</si>
  <si>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</si>
  <si>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</si>
  <si>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</si>
  <si>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</si>
  <si>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</si>
  <si>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>　　    2.业务用房</t>
  </si>
  <si>
    <t>　 　   3.其他</t>
  </si>
  <si>
    <t xml:space="preserve">  （二）汽车（台、辆）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</si>
  <si>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</si>
  <si>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</si>
  <si>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</si>
  <si>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</si>
  <si>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</si>
  <si>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（三）单价在20万元以上的设备（台、套…）</t>
  </si>
  <si>
    <t xml:space="preserve">      1.单价20万元（含）－200万元</t>
  </si>
  <si>
    <t xml:space="preserve">      2.单价200万元（含）以上</t>
  </si>
  <si>
    <t xml:space="preserve">  （四）其他固定资产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</si>
  <si>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</si>
  <si>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</si>
  <si>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</si>
  <si>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</si>
  <si>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</si>
  <si>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</si>
  <si>
    <t>（十二）政府采购预算明细表</t>
  </si>
  <si>
    <t>2025年政府采购预算明细表</t>
  </si>
  <si>
    <t>功能科目</t>
  </si>
  <si>
    <t>政府经济科目</t>
  </si>
  <si>
    <t>部门经济科目</t>
  </si>
  <si>
    <t>品目名称</t>
  </si>
  <si>
    <t>采购组织形式</t>
  </si>
  <si>
    <t>采购项目分类</t>
  </si>
  <si>
    <t>采购方式</t>
  </si>
  <si>
    <t>（十三）政府购买服务预算明细表</t>
  </si>
  <si>
    <t>2025年政府购买服务预算明细表</t>
  </si>
  <si>
    <t>政府购买服务名称</t>
  </si>
  <si>
    <t>政府购买服务内容</t>
  </si>
  <si>
    <t>附表7</t>
  </si>
  <si>
    <t>平坝区2025年项目支出绩效目标公开表</t>
  </si>
  <si>
    <t>一级项目名称</t>
  </si>
  <si>
    <t>计生协目标工作（一创三建一帮带”、六项重点任务、“六大幸福计生）</t>
  </si>
  <si>
    <t>二级项目名称</t>
  </si>
  <si>
    <t>2025年计生协目标工作（一创三建一帮带、六项重点任务、六大幸福计生）</t>
  </si>
  <si>
    <t>主管部门</t>
  </si>
  <si>
    <t>安顺市平坝区计划生育协会</t>
  </si>
  <si>
    <t>实施单位</t>
  </si>
  <si>
    <t>资金情况</t>
  </si>
  <si>
    <t>年度资金总额：</t>
  </si>
  <si>
    <t xml:space="preserve">  其中：财政拨款</t>
  </si>
  <si>
    <t xml:space="preserve">             非财政拨款</t>
  </si>
  <si>
    <t>年度总体目标</t>
  </si>
  <si>
    <t>开展“一创三建一帮带、六项重点任务、六大幸福计生、优生优育指导等工作</t>
  </si>
  <si>
    <t>绩
效
指
标</t>
  </si>
  <si>
    <t>一级指标</t>
  </si>
  <si>
    <t>二级指标</t>
  </si>
  <si>
    <t>三级指标</t>
  </si>
  <si>
    <t>指标值</t>
  </si>
  <si>
    <t>说明</t>
  </si>
  <si>
    <t>产出指标</t>
  </si>
  <si>
    <t>数量指标</t>
  </si>
  <si>
    <t>服务群众数量</t>
  </si>
  <si>
    <t>≥200000人</t>
  </si>
  <si>
    <t>质量指标</t>
  </si>
  <si>
    <t>评估达标</t>
  </si>
  <si>
    <t>时效指标</t>
  </si>
  <si>
    <t>时限</t>
  </si>
  <si>
    <t>≥1年</t>
  </si>
  <si>
    <t>成本指标</t>
  </si>
  <si>
    <t>项目或定额成本控制率</t>
  </si>
  <si>
    <t>＝100%</t>
  </si>
  <si>
    <t>效益指标</t>
  </si>
  <si>
    <t>社会效益指标</t>
  </si>
  <si>
    <t>计生协服务能力</t>
  </si>
  <si>
    <t>持续提升</t>
  </si>
  <si>
    <t>可持续影响指标</t>
  </si>
  <si>
    <t>计生协社会影响力</t>
  </si>
  <si>
    <t>稳步提升</t>
  </si>
  <si>
    <t>满意度指标</t>
  </si>
  <si>
    <t>服务对象满意度指标</t>
  </si>
  <si>
    <t>群众满意度</t>
  </si>
  <si>
    <t>≥80%</t>
  </si>
  <si>
    <t>平坝区人口健康基金（原人口福利生育关怀基金）</t>
  </si>
  <si>
    <t>2025年平坝区人口健康基金</t>
  </si>
  <si>
    <t>贵州省安顺市平坝区计划生育协会</t>
  </si>
  <si>
    <t>主要为计生困难家庭、计生失独伤残特殊家庭、留守儿童和老人等生活上的困难给予帮扶和救助。</t>
  </si>
  <si>
    <t>服务计生困难家庭</t>
  </si>
  <si>
    <t>≥500人</t>
  </si>
  <si>
    <t>＝1年</t>
  </si>
  <si>
    <t>受益群众满意度</t>
  </si>
  <si>
    <t>2025年平坝区部门结转支出预算明细表</t>
  </si>
  <si>
    <t>经济科目</t>
  </si>
  <si>
    <t>金额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</si>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</sst>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仿宋_GB2312"/>
      <charset val="134"/>
    </font>
    <font>
      <sz val="15"/>
      <color rgb="FFFF0000"/>
      <name val="黑体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10"/>
      <name val="Times New Roman"/>
      <charset val="134"/>
    </font>
    <font>
      <sz val="15"/>
      <name val="黑体"/>
      <charset val="134"/>
    </font>
    <font>
      <sz val="10"/>
      <name val="微软雅黑"/>
      <charset val="134"/>
    </font>
    <font>
      <b/>
      <sz val="9"/>
      <name val="SimSun"/>
      <charset val="134"/>
    </font>
    <font>
      <sz val="9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0" fontId="0" fillId="0" borderId="0" xfId="0" applyNumberFormat="1" applyFon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0" fontId="0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39034;&#24066;&#24179;&#22365;&#21306;&#35745;&#21010;&#29983;&#32946;&#21327;&#20250;2024&#24180;&#39044;&#31639;&#20844;&#24320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一）单位收支总表"/>
      <sheetName val="（二）单位收入总表"/>
      <sheetName val="（三）单位支出总表"/>
      <sheetName val="（四）财政拨款收支总表"/>
      <sheetName val="（五）一般公共预算支出表"/>
      <sheetName val="（六）一般公共预算基本支出表"/>
      <sheetName val="（七）一般公共预算项目支出表"/>
      <sheetName val="（八）一般公共预算“三公”经费支出表"/>
      <sheetName val="（九）政府性基金预算支出表"/>
      <sheetName val="（十）国有资本经营预算支出表"/>
      <sheetName val="（十一）资产情况表"/>
      <sheetName val="（十二）政府采购预算明细表"/>
      <sheetName val="（十三）政府购买服务预算明细表"/>
      <sheetName val="（十四）项目支出绩效目标表"/>
      <sheetName val="（十五）2023年平坝区部门结转支出预算明细表"/>
    </sheetNames>
    <sheetDataSet>
      <sheetData sheetId="0">
        <row r="21">
          <cell r="D21">
            <v>1281383.28</v>
          </cell>
        </row>
      </sheetData>
      <sheetData sheetId="1"/>
      <sheetData sheetId="2"/>
      <sheetData sheetId="3">
        <row r="21">
          <cell r="B21">
            <v>1281383.28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36" sqref="E36"/>
    </sheetView>
  </sheetViews>
  <sheetFormatPr defaultColWidth="10" defaultRowHeight="13.5" outlineLevelCol="5"/>
  <cols>
    <col min="1" max="1" width="28.2" customWidth="1"/>
    <col min="2" max="2" width="12.825" customWidth="1"/>
    <col min="3" max="3" width="28.2" customWidth="1"/>
    <col min="4" max="4" width="12.825" customWidth="1"/>
    <col min="6" max="6" width="12.8916666666667" hidden="1" customWidth="1"/>
  </cols>
  <sheetData>
    <row r="1" customFormat="1" ht="17.05" customHeight="1" spans="1:1">
      <c r="A1" s="38" t="s">
        <v>0</v>
      </c>
    </row>
    <row r="2" ht="22.75" customHeight="1" spans="1:4">
      <c r="A2" s="39" t="s">
        <v>1</v>
      </c>
      <c r="B2" s="39"/>
      <c r="C2" s="39"/>
      <c r="D2" s="39"/>
    </row>
    <row r="3" ht="17.05" customHeight="1" spans="1:4">
      <c r="A3" s="40"/>
      <c r="B3" s="41"/>
      <c r="C3" s="41"/>
      <c r="D3" s="42" t="s">
        <v>2</v>
      </c>
    </row>
    <row r="4" ht="17.05" customHeight="1" spans="1:4">
      <c r="A4" s="43" t="s">
        <v>3</v>
      </c>
      <c r="B4" s="43"/>
      <c r="C4" s="43" t="s">
        <v>4</v>
      </c>
      <c r="D4" s="43"/>
    </row>
    <row r="5" ht="17.05" customHeight="1" spans="1:4">
      <c r="A5" s="43" t="s">
        <v>5</v>
      </c>
      <c r="B5" s="43" t="s">
        <v>6</v>
      </c>
      <c r="C5" s="43" t="s">
        <v>5</v>
      </c>
      <c r="D5" s="43" t="s">
        <v>6</v>
      </c>
    </row>
    <row r="6" ht="17.05" customHeight="1" spans="1:6">
      <c r="A6" s="44" t="s">
        <v>7</v>
      </c>
      <c r="B6" s="45">
        <v>1159627.64</v>
      </c>
      <c r="C6" s="44" t="s">
        <v>8</v>
      </c>
      <c r="D6" s="45">
        <v>106624.44</v>
      </c>
      <c r="F6" s="46">
        <f>D6/D21</f>
        <v>0.0919471357202214</v>
      </c>
    </row>
    <row r="7" ht="17.05" customHeight="1" spans="1:6">
      <c r="A7" s="44" t="s">
        <v>9</v>
      </c>
      <c r="B7" s="45"/>
      <c r="C7" s="44" t="s">
        <v>10</v>
      </c>
      <c r="D7" s="45">
        <v>986211.2</v>
      </c>
      <c r="F7" s="46">
        <f>D7/D21</f>
        <v>0.850455065041396</v>
      </c>
    </row>
    <row r="8" ht="17.05" customHeight="1" spans="1:6">
      <c r="A8" s="44" t="s">
        <v>11</v>
      </c>
      <c r="B8" s="45"/>
      <c r="C8" s="44" t="s">
        <v>12</v>
      </c>
      <c r="D8" s="45">
        <v>66792</v>
      </c>
      <c r="F8" s="46">
        <f>D8/D21</f>
        <v>0.0575977992383831</v>
      </c>
    </row>
    <row r="9" ht="17.05" customHeight="1" spans="1:4">
      <c r="A9" s="44" t="s">
        <v>13</v>
      </c>
      <c r="B9" s="45"/>
      <c r="C9" s="44"/>
      <c r="D9" s="45"/>
    </row>
    <row r="10" ht="17.05" customHeight="1" spans="1:4">
      <c r="A10" s="44" t="s">
        <v>14</v>
      </c>
      <c r="B10" s="45"/>
      <c r="C10" s="44"/>
      <c r="D10" s="45"/>
    </row>
    <row r="11" ht="17.05" customHeight="1" spans="1:4">
      <c r="A11" s="44" t="s">
        <v>15</v>
      </c>
      <c r="B11" s="45"/>
      <c r="C11" s="44"/>
      <c r="D11" s="45"/>
    </row>
    <row r="12" ht="17.05" customHeight="1" spans="1:4">
      <c r="A12" s="44" t="s">
        <v>16</v>
      </c>
      <c r="B12" s="45"/>
      <c r="C12" s="44"/>
      <c r="D12" s="45"/>
    </row>
    <row r="13" ht="17.05" customHeight="1" spans="1:4">
      <c r="A13" s="44" t="s">
        <v>17</v>
      </c>
      <c r="B13" s="45"/>
      <c r="C13" s="44"/>
      <c r="D13" s="45"/>
    </row>
    <row r="14" ht="17.05" customHeight="1" spans="1:4">
      <c r="A14" s="44" t="s">
        <v>18</v>
      </c>
      <c r="B14" s="45"/>
      <c r="C14" s="44"/>
      <c r="D14" s="45"/>
    </row>
    <row r="15" ht="17.05" customHeight="1" spans="1:4">
      <c r="A15" s="44"/>
      <c r="B15" s="45"/>
      <c r="C15" s="44"/>
      <c r="D15" s="45"/>
    </row>
    <row r="16" ht="17.05" customHeight="1" spans="1:4">
      <c r="A16" s="44"/>
      <c r="B16" s="45"/>
      <c r="C16" s="44"/>
      <c r="D16" s="45"/>
    </row>
    <row r="17" ht="17.05" customHeight="1" spans="1:4">
      <c r="A17" s="47" t="s">
        <v>19</v>
      </c>
      <c r="B17" s="45">
        <v>1159627.64</v>
      </c>
      <c r="C17" s="47" t="s">
        <v>20</v>
      </c>
      <c r="D17" s="45">
        <v>1159627.64</v>
      </c>
    </row>
    <row r="18" ht="17.05" customHeight="1" spans="1:4">
      <c r="A18" s="44"/>
      <c r="B18" s="45"/>
      <c r="C18" s="44"/>
      <c r="D18" s="45"/>
    </row>
    <row r="19" ht="17.05" customHeight="1" spans="1:4">
      <c r="A19" s="44" t="s">
        <v>21</v>
      </c>
      <c r="B19" s="48"/>
      <c r="C19" s="44" t="s">
        <v>22</v>
      </c>
      <c r="D19" s="48"/>
    </row>
    <row r="20" ht="17.05" customHeight="1" spans="1:4">
      <c r="A20" s="44"/>
      <c r="B20" s="48"/>
      <c r="C20" s="44"/>
      <c r="D20" s="48"/>
    </row>
    <row r="21" ht="17.05" customHeight="1" spans="1:4">
      <c r="A21" s="43" t="s">
        <v>23</v>
      </c>
      <c r="B21" s="45">
        <v>1159627.64</v>
      </c>
      <c r="C21" s="43" t="s">
        <v>24</v>
      </c>
      <c r="D21" s="45">
        <v>1159627.64</v>
      </c>
    </row>
    <row r="23" hidden="1"/>
    <row r="24" hidden="1" spans="4:4">
      <c r="D24">
        <f>'[1]（一）单位收支总表'!$D$21</f>
        <v>1281383.28</v>
      </c>
    </row>
    <row r="25" hidden="1" spans="4:4">
      <c r="D25">
        <f>D21-D24</f>
        <v>-121755.64</v>
      </c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workbookViewId="0">
      <selection activeCell="A2" sqref="A2:U2"/>
    </sheetView>
  </sheetViews>
  <sheetFormatPr defaultColWidth="10" defaultRowHeight="13.5"/>
  <cols>
    <col min="1" max="1" width="5.13333333333333" style="1" customWidth="1"/>
    <col min="2" max="3" width="4.1" style="1" customWidth="1"/>
    <col min="4" max="4" width="25.65" style="1" customWidth="1"/>
    <col min="5" max="21" width="12.825" style="1" customWidth="1"/>
    <col min="22" max="16384" width="10" style="1"/>
  </cols>
  <sheetData>
    <row r="1" s="1" customFormat="1" ht="14.3" customHeight="1" spans="1:21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22.75" customHeight="1" spans="1:21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="1" customFormat="1" ht="15.65" customHeight="1" spans="1:21">
      <c r="A3" s="15"/>
      <c r="B3" s="15"/>
      <c r="C3" s="15"/>
      <c r="D3" s="15"/>
      <c r="E3" s="15"/>
      <c r="U3" s="5" t="s">
        <v>2</v>
      </c>
    </row>
    <row r="4" s="1" customFormat="1" ht="15.65" customHeight="1" spans="1:21">
      <c r="A4" s="6" t="s">
        <v>27</v>
      </c>
      <c r="B4" s="6"/>
      <c r="C4" s="6"/>
      <c r="D4" s="6" t="s">
        <v>28</v>
      </c>
      <c r="E4" s="6" t="s">
        <v>29</v>
      </c>
      <c r="F4" s="6" t="s">
        <v>30</v>
      </c>
      <c r="G4" s="6"/>
      <c r="H4" s="6"/>
      <c r="I4" s="6"/>
      <c r="J4" s="6"/>
      <c r="K4" s="6"/>
      <c r="L4" s="6"/>
      <c r="M4" s="6"/>
      <c r="N4" s="6"/>
      <c r="O4" s="6"/>
      <c r="P4" s="6" t="s">
        <v>31</v>
      </c>
      <c r="Q4" s="6"/>
      <c r="R4" s="6"/>
      <c r="S4" s="6"/>
      <c r="T4" s="6"/>
      <c r="U4" s="6"/>
    </row>
    <row r="5" s="1" customFormat="1" ht="27.1" customHeight="1" spans="1:21">
      <c r="A5" s="6" t="s">
        <v>32</v>
      </c>
      <c r="B5" s="6" t="s">
        <v>33</v>
      </c>
      <c r="C5" s="6" t="s">
        <v>34</v>
      </c>
      <c r="D5" s="6"/>
      <c r="E5" s="6"/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45</v>
      </c>
    </row>
    <row r="6" s="1" customFormat="1" ht="15.65" customHeight="1" spans="1:21">
      <c r="A6" s="6" t="s">
        <v>29</v>
      </c>
      <c r="B6" s="6"/>
      <c r="C6" s="6"/>
      <c r="D6" s="6"/>
      <c r="E6" s="13">
        <f t="shared" ref="E6:O6" si="0">SUM(E7,E13,E21)</f>
        <v>1159627.64</v>
      </c>
      <c r="F6" s="13">
        <f t="shared" si="0"/>
        <v>1159627.64</v>
      </c>
      <c r="G6" s="13">
        <f t="shared" si="0"/>
        <v>1159627.64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/>
      <c r="Q6" s="13"/>
      <c r="R6" s="13"/>
      <c r="S6" s="13"/>
      <c r="T6" s="13"/>
      <c r="U6" s="13"/>
    </row>
    <row r="7" s="1" customFormat="1" ht="15.65" customHeight="1" spans="1:21">
      <c r="A7" s="17" t="s">
        <v>46</v>
      </c>
      <c r="B7" s="11"/>
      <c r="C7" s="11"/>
      <c r="D7" s="17" t="s">
        <v>47</v>
      </c>
      <c r="E7" s="13">
        <f t="shared" ref="E7:O7" si="1">SUM(E8,E11)</f>
        <v>106624.44</v>
      </c>
      <c r="F7" s="13">
        <f t="shared" si="1"/>
        <v>106624.44</v>
      </c>
      <c r="G7" s="13">
        <f t="shared" si="1"/>
        <v>106624.44</v>
      </c>
      <c r="H7" s="13">
        <f t="shared" si="1"/>
        <v>0</v>
      </c>
      <c r="I7" s="13">
        <f t="shared" si="1"/>
        <v>0</v>
      </c>
      <c r="J7" s="13">
        <f t="shared" si="1"/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3">
        <f t="shared" si="1"/>
        <v>0</v>
      </c>
      <c r="P7" s="13"/>
      <c r="Q7" s="13"/>
      <c r="R7" s="13"/>
      <c r="S7" s="13"/>
      <c r="T7" s="13"/>
      <c r="U7" s="13"/>
    </row>
    <row r="8" s="1" customFormat="1" ht="15.65" customHeight="1" spans="1:21">
      <c r="A8" s="17"/>
      <c r="B8" s="17" t="s">
        <v>48</v>
      </c>
      <c r="C8" s="11"/>
      <c r="D8" s="17" t="s">
        <v>49</v>
      </c>
      <c r="E8" s="13">
        <f t="shared" ref="E8:O8" si="2">SUM(E9,E10)</f>
        <v>103519.2</v>
      </c>
      <c r="F8" s="13">
        <f t="shared" si="2"/>
        <v>103519.2</v>
      </c>
      <c r="G8" s="13">
        <f t="shared" si="2"/>
        <v>103519.2</v>
      </c>
      <c r="H8" s="13">
        <f t="shared" si="2"/>
        <v>0</v>
      </c>
      <c r="I8" s="13">
        <f t="shared" si="2"/>
        <v>0</v>
      </c>
      <c r="J8" s="13">
        <f t="shared" si="2"/>
        <v>0</v>
      </c>
      <c r="K8" s="13">
        <f t="shared" si="2"/>
        <v>0</v>
      </c>
      <c r="L8" s="13">
        <f t="shared" si="2"/>
        <v>0</v>
      </c>
      <c r="M8" s="13">
        <f t="shared" si="2"/>
        <v>0</v>
      </c>
      <c r="N8" s="13">
        <f t="shared" si="2"/>
        <v>0</v>
      </c>
      <c r="O8" s="13">
        <f t="shared" si="2"/>
        <v>0</v>
      </c>
      <c r="P8" s="13"/>
      <c r="Q8" s="13"/>
      <c r="R8" s="13"/>
      <c r="S8" s="13"/>
      <c r="T8" s="13"/>
      <c r="U8" s="13"/>
    </row>
    <row r="9" s="1" customFormat="1" ht="15.65" customHeight="1" spans="1:21">
      <c r="A9" s="17"/>
      <c r="B9" s="11"/>
      <c r="C9" s="17" t="s">
        <v>50</v>
      </c>
      <c r="D9" s="17" t="s">
        <v>51</v>
      </c>
      <c r="E9" s="13">
        <v>28812</v>
      </c>
      <c r="F9" s="13">
        <v>28812</v>
      </c>
      <c r="G9" s="13">
        <v>28812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/>
      <c r="R9" s="13"/>
      <c r="S9" s="13"/>
      <c r="T9" s="13"/>
      <c r="U9" s="13"/>
    </row>
    <row r="10" s="1" customFormat="1" ht="21.1" customHeight="1" spans="1:21">
      <c r="A10" s="17"/>
      <c r="B10" s="11"/>
      <c r="C10" s="17" t="s">
        <v>48</v>
      </c>
      <c r="D10" s="17" t="s">
        <v>52</v>
      </c>
      <c r="E10" s="13">
        <v>74707.2</v>
      </c>
      <c r="F10" s="13">
        <v>74707.2</v>
      </c>
      <c r="G10" s="13">
        <v>74707.2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/>
      <c r="R10" s="13"/>
      <c r="S10" s="13"/>
      <c r="T10" s="13"/>
      <c r="U10" s="13"/>
    </row>
    <row r="11" s="1" customFormat="1" ht="15.65" customHeight="1" spans="1:21">
      <c r="A11" s="17"/>
      <c r="B11" s="17" t="s">
        <v>53</v>
      </c>
      <c r="C11" s="11"/>
      <c r="D11" s="17" t="s">
        <v>54</v>
      </c>
      <c r="E11" s="13">
        <f t="shared" ref="E11:O11" si="3">SUM(E12)</f>
        <v>3105.24</v>
      </c>
      <c r="F11" s="13">
        <f t="shared" si="3"/>
        <v>3105.24</v>
      </c>
      <c r="G11" s="13">
        <f t="shared" si="3"/>
        <v>3105.24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  <c r="M11" s="13">
        <f t="shared" si="3"/>
        <v>0</v>
      </c>
      <c r="N11" s="13">
        <f t="shared" si="3"/>
        <v>0</v>
      </c>
      <c r="O11" s="13">
        <f t="shared" si="3"/>
        <v>0</v>
      </c>
      <c r="P11" s="13"/>
      <c r="Q11" s="13"/>
      <c r="R11" s="13"/>
      <c r="S11" s="13"/>
      <c r="T11" s="13"/>
      <c r="U11" s="13"/>
    </row>
    <row r="12" s="1" customFormat="1" ht="15.65" customHeight="1" spans="1:21">
      <c r="A12" s="17"/>
      <c r="B12" s="11"/>
      <c r="C12" s="17" t="s">
        <v>53</v>
      </c>
      <c r="D12" s="17" t="s">
        <v>54</v>
      </c>
      <c r="E12" s="13">
        <v>3105.24</v>
      </c>
      <c r="F12" s="13">
        <v>3105.24</v>
      </c>
      <c r="G12" s="13">
        <v>3105.24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/>
      <c r="R12" s="13"/>
      <c r="S12" s="13"/>
      <c r="T12" s="13"/>
      <c r="U12" s="13"/>
    </row>
    <row r="13" s="1" customFormat="1" ht="15.65" customHeight="1" spans="1:21">
      <c r="A13" s="17" t="s">
        <v>55</v>
      </c>
      <c r="B13" s="11"/>
      <c r="C13" s="11"/>
      <c r="D13" s="17" t="s">
        <v>56</v>
      </c>
      <c r="E13" s="13">
        <f t="shared" ref="E13:O13" si="4">SUM(E14,E17)</f>
        <v>986211.2</v>
      </c>
      <c r="F13" s="13">
        <f t="shared" si="4"/>
        <v>986211.2</v>
      </c>
      <c r="G13" s="13">
        <f t="shared" si="4"/>
        <v>986211.2</v>
      </c>
      <c r="H13" s="13">
        <f t="shared" si="4"/>
        <v>0</v>
      </c>
      <c r="I13" s="13">
        <f t="shared" si="4"/>
        <v>0</v>
      </c>
      <c r="J13" s="13">
        <f t="shared" si="4"/>
        <v>0</v>
      </c>
      <c r="K13" s="13">
        <f t="shared" si="4"/>
        <v>0</v>
      </c>
      <c r="L13" s="13">
        <f t="shared" si="4"/>
        <v>0</v>
      </c>
      <c r="M13" s="13">
        <f t="shared" si="4"/>
        <v>0</v>
      </c>
      <c r="N13" s="13">
        <f t="shared" si="4"/>
        <v>0</v>
      </c>
      <c r="O13" s="13">
        <f t="shared" si="4"/>
        <v>0</v>
      </c>
      <c r="P13" s="13"/>
      <c r="Q13" s="13"/>
      <c r="R13" s="13"/>
      <c r="S13" s="13"/>
      <c r="T13" s="13"/>
      <c r="U13" s="13"/>
    </row>
    <row r="14" s="1" customFormat="1" ht="15.65" customHeight="1" spans="1:21">
      <c r="A14" s="17"/>
      <c r="B14" s="17" t="s">
        <v>57</v>
      </c>
      <c r="C14" s="11"/>
      <c r="D14" s="17" t="s">
        <v>58</v>
      </c>
      <c r="E14" s="13">
        <f t="shared" ref="E14:O14" si="5">SUM(E15,E16)</f>
        <v>946627.28</v>
      </c>
      <c r="F14" s="13">
        <f t="shared" si="5"/>
        <v>946627.28</v>
      </c>
      <c r="G14" s="13">
        <f t="shared" si="5"/>
        <v>946627.28</v>
      </c>
      <c r="H14" s="13">
        <f t="shared" si="5"/>
        <v>0</v>
      </c>
      <c r="I14" s="13">
        <f t="shared" si="5"/>
        <v>0</v>
      </c>
      <c r="J14" s="13">
        <f t="shared" si="5"/>
        <v>0</v>
      </c>
      <c r="K14" s="13">
        <f t="shared" si="5"/>
        <v>0</v>
      </c>
      <c r="L14" s="13">
        <f t="shared" si="5"/>
        <v>0</v>
      </c>
      <c r="M14" s="13">
        <f t="shared" si="5"/>
        <v>0</v>
      </c>
      <c r="N14" s="13">
        <f t="shared" si="5"/>
        <v>0</v>
      </c>
      <c r="O14" s="13">
        <f t="shared" si="5"/>
        <v>0</v>
      </c>
      <c r="P14" s="13"/>
      <c r="Q14" s="13"/>
      <c r="R14" s="13"/>
      <c r="S14" s="13"/>
      <c r="T14" s="13"/>
      <c r="U14" s="13"/>
    </row>
    <row r="15" s="1" customFormat="1" ht="15.65" customHeight="1" spans="1:21">
      <c r="A15" s="17"/>
      <c r="B15" s="11"/>
      <c r="C15" s="17" t="s">
        <v>59</v>
      </c>
      <c r="D15" s="17" t="s">
        <v>60</v>
      </c>
      <c r="E15" s="13">
        <v>726627.28</v>
      </c>
      <c r="F15" s="13">
        <v>726627.28</v>
      </c>
      <c r="G15" s="13">
        <v>726627.28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/>
      <c r="U15" s="13"/>
    </row>
    <row r="16" s="1" customFormat="1" ht="15.65" customHeight="1" spans="1:21">
      <c r="A16" s="17"/>
      <c r="B16" s="11"/>
      <c r="C16" s="17" t="s">
        <v>61</v>
      </c>
      <c r="D16" s="17" t="s">
        <v>62</v>
      </c>
      <c r="E16" s="13">
        <v>220000</v>
      </c>
      <c r="F16" s="13">
        <v>220000</v>
      </c>
      <c r="G16" s="13">
        <v>220000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/>
      <c r="R16" s="13"/>
      <c r="S16" s="13"/>
      <c r="T16" s="13"/>
      <c r="U16" s="13"/>
    </row>
    <row r="17" s="1" customFormat="1" ht="15.65" customHeight="1" spans="1:21">
      <c r="A17" s="17"/>
      <c r="B17" s="17" t="s">
        <v>63</v>
      </c>
      <c r="C17" s="11"/>
      <c r="D17" s="17" t="s">
        <v>64</v>
      </c>
      <c r="E17" s="13">
        <f t="shared" ref="E17:O17" si="6">SUM(E18,E19,E20)</f>
        <v>39583.92</v>
      </c>
      <c r="F17" s="13">
        <f t="shared" si="6"/>
        <v>39583.92</v>
      </c>
      <c r="G17" s="13">
        <f t="shared" si="6"/>
        <v>39583.92</v>
      </c>
      <c r="H17" s="13">
        <f t="shared" si="6"/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  <c r="M17" s="13">
        <f t="shared" si="6"/>
        <v>0</v>
      </c>
      <c r="N17" s="13">
        <f t="shared" si="6"/>
        <v>0</v>
      </c>
      <c r="O17" s="13">
        <f t="shared" si="6"/>
        <v>0</v>
      </c>
      <c r="P17" s="13"/>
      <c r="Q17" s="13"/>
      <c r="R17" s="13"/>
      <c r="S17" s="13"/>
      <c r="T17" s="13"/>
      <c r="U17" s="13"/>
    </row>
    <row r="18" s="1" customFormat="1" ht="15.65" customHeight="1" spans="1:21">
      <c r="A18" s="17"/>
      <c r="B18" s="11"/>
      <c r="C18" s="17" t="s">
        <v>50</v>
      </c>
      <c r="D18" s="17" t="s">
        <v>65</v>
      </c>
      <c r="E18" s="13">
        <v>17665.68</v>
      </c>
      <c r="F18" s="13">
        <v>17665.68</v>
      </c>
      <c r="G18" s="13">
        <v>17665.68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/>
      <c r="R18" s="13"/>
      <c r="S18" s="13"/>
      <c r="T18" s="13"/>
      <c r="U18" s="13"/>
    </row>
    <row r="19" s="1" customFormat="1" ht="15.65" customHeight="1" spans="1:21">
      <c r="A19" s="17"/>
      <c r="B19" s="11"/>
      <c r="C19" s="17" t="s">
        <v>66</v>
      </c>
      <c r="D19" s="17" t="s">
        <v>67</v>
      </c>
      <c r="E19" s="13">
        <v>10937.4</v>
      </c>
      <c r="F19" s="13">
        <v>10937.4</v>
      </c>
      <c r="G19" s="13">
        <v>10937.4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/>
      <c r="R19" s="13"/>
      <c r="S19" s="13"/>
      <c r="T19" s="13"/>
      <c r="U19" s="13"/>
    </row>
    <row r="20" s="1" customFormat="1" ht="15.65" customHeight="1" spans="1:21">
      <c r="A20" s="17"/>
      <c r="B20" s="11"/>
      <c r="C20" s="17" t="s">
        <v>68</v>
      </c>
      <c r="D20" s="17" t="s">
        <v>69</v>
      </c>
      <c r="E20" s="13">
        <v>10980.84</v>
      </c>
      <c r="F20" s="13">
        <v>10980.84</v>
      </c>
      <c r="G20" s="13">
        <v>10980.84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/>
      <c r="R20" s="13"/>
      <c r="S20" s="13"/>
      <c r="T20" s="13"/>
      <c r="U20" s="13"/>
    </row>
    <row r="21" s="1" customFormat="1" ht="15.65" customHeight="1" spans="1:21">
      <c r="A21" s="17" t="s">
        <v>70</v>
      </c>
      <c r="B21" s="11"/>
      <c r="C21" s="11"/>
      <c r="D21" s="17" t="s">
        <v>71</v>
      </c>
      <c r="E21" s="13">
        <f t="shared" ref="E21:O21" si="7">SUM(E22)</f>
        <v>66792</v>
      </c>
      <c r="F21" s="13">
        <f t="shared" si="7"/>
        <v>66792</v>
      </c>
      <c r="G21" s="13">
        <f t="shared" si="7"/>
        <v>66792</v>
      </c>
      <c r="H21" s="13">
        <f t="shared" si="7"/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  <c r="O21" s="13">
        <f t="shared" si="7"/>
        <v>0</v>
      </c>
      <c r="P21" s="13"/>
      <c r="Q21" s="13"/>
      <c r="R21" s="13"/>
      <c r="S21" s="13"/>
      <c r="T21" s="13"/>
      <c r="U21" s="13"/>
    </row>
    <row r="22" s="1" customFormat="1" ht="15.65" customHeight="1" spans="1:21">
      <c r="A22" s="17"/>
      <c r="B22" s="17" t="s">
        <v>66</v>
      </c>
      <c r="C22" s="11"/>
      <c r="D22" s="17" t="s">
        <v>72</v>
      </c>
      <c r="E22" s="13">
        <f t="shared" ref="E22:O22" si="8">SUM(E23)</f>
        <v>66792</v>
      </c>
      <c r="F22" s="13">
        <f t="shared" si="8"/>
        <v>66792</v>
      </c>
      <c r="G22" s="13">
        <f t="shared" si="8"/>
        <v>66792</v>
      </c>
      <c r="H22" s="13">
        <f t="shared" si="8"/>
        <v>0</v>
      </c>
      <c r="I22" s="13">
        <f t="shared" si="8"/>
        <v>0</v>
      </c>
      <c r="J22" s="13">
        <f t="shared" si="8"/>
        <v>0</v>
      </c>
      <c r="K22" s="13">
        <f t="shared" si="8"/>
        <v>0</v>
      </c>
      <c r="L22" s="13">
        <f t="shared" si="8"/>
        <v>0</v>
      </c>
      <c r="M22" s="13">
        <f t="shared" si="8"/>
        <v>0</v>
      </c>
      <c r="N22" s="13">
        <f t="shared" si="8"/>
        <v>0</v>
      </c>
      <c r="O22" s="13">
        <f t="shared" si="8"/>
        <v>0</v>
      </c>
      <c r="P22" s="13"/>
      <c r="Q22" s="13"/>
      <c r="R22" s="13"/>
      <c r="S22" s="13"/>
      <c r="T22" s="13"/>
      <c r="U22" s="13"/>
    </row>
    <row r="23" s="1" customFormat="1" ht="15.65" customHeight="1" spans="1:21">
      <c r="A23" s="17"/>
      <c r="B23" s="11"/>
      <c r="C23" s="17" t="s">
        <v>50</v>
      </c>
      <c r="D23" s="17" t="s">
        <v>73</v>
      </c>
      <c r="E23" s="13">
        <v>66792</v>
      </c>
      <c r="F23" s="13">
        <v>66792</v>
      </c>
      <c r="G23" s="13">
        <v>66792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/>
      <c r="Q23" s="13"/>
      <c r="R23" s="13"/>
      <c r="S23" s="13"/>
      <c r="T23" s="13"/>
      <c r="U23" s="13"/>
    </row>
    <row r="24" s="1" customFormat="1" ht="14.3" customHeight="1"/>
    <row r="25" s="1" customFormat="1" ht="14.3" hidden="1" customHeight="1" spans="5:7">
      <c r="E25" s="31">
        <f>E7/E6</f>
        <v>0.0919471357202214</v>
      </c>
      <c r="G25" s="1">
        <v>106624.44</v>
      </c>
    </row>
    <row r="26" s="1" customFormat="1" ht="14.3" hidden="1" customHeight="1" spans="1:5">
      <c r="A26" s="2"/>
      <c r="E26" s="31">
        <f>E13/E6</f>
        <v>0.850455065041395</v>
      </c>
    </row>
    <row r="27" hidden="1" spans="5:5">
      <c r="E27" s="31">
        <f>E21/E6</f>
        <v>0.0575977992383831</v>
      </c>
    </row>
    <row r="28" spans="5:5">
      <c r="E28" s="31"/>
    </row>
  </sheetData>
  <mergeCells count="17">
    <mergeCell ref="A1:U1"/>
    <mergeCell ref="A2:U2"/>
    <mergeCell ref="A3:E3"/>
    <mergeCell ref="A4:C4"/>
    <mergeCell ref="F4:O4"/>
    <mergeCell ref="P4:U4"/>
    <mergeCell ref="A6:D6"/>
    <mergeCell ref="A8:A10"/>
    <mergeCell ref="A11:A12"/>
    <mergeCell ref="A14:A16"/>
    <mergeCell ref="A17:A20"/>
    <mergeCell ref="A22:A23"/>
    <mergeCell ref="B9:B10"/>
    <mergeCell ref="B15:B16"/>
    <mergeCell ref="B18:B20"/>
    <mergeCell ref="D4:D5"/>
    <mergeCell ref="E4:E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2" sqref="A2:L2"/>
    </sheetView>
  </sheetViews>
  <sheetFormatPr defaultColWidth="10" defaultRowHeight="13.5"/>
  <cols>
    <col min="1" max="1" width="5.13333333333333" style="1" customWidth="1"/>
    <col min="2" max="3" width="4.1" style="1" customWidth="1"/>
    <col min="4" max="4" width="25.65" style="1" customWidth="1"/>
    <col min="5" max="11" width="12.825" style="1" customWidth="1"/>
    <col min="12" max="12" width="10.2583333333333" style="1" customWidth="1"/>
    <col min="13" max="14" width="12.8916666666667" style="1" hidden="1" customWidth="1"/>
    <col min="15" max="16384" width="10" style="1"/>
  </cols>
  <sheetData>
    <row r="1" s="1" customFormat="1" ht="14.3" customHeight="1" spans="1:12">
      <c r="A1" s="3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.75" customHeight="1" spans="1:12">
      <c r="A2" s="14" t="s">
        <v>75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ht="15.65" customHeight="1" spans="1:12">
      <c r="A3" s="15"/>
      <c r="B3" s="15"/>
      <c r="C3" s="15"/>
      <c r="D3" s="15"/>
      <c r="E3" s="15"/>
      <c r="L3" s="5" t="s">
        <v>2</v>
      </c>
    </row>
    <row r="4" s="1" customFormat="1" ht="15.65" customHeight="1" spans="1:12">
      <c r="A4" s="6" t="s">
        <v>27</v>
      </c>
      <c r="B4" s="6"/>
      <c r="C4" s="6"/>
      <c r="D4" s="6" t="s">
        <v>28</v>
      </c>
      <c r="E4" s="6" t="s">
        <v>29</v>
      </c>
      <c r="F4" s="6" t="s">
        <v>76</v>
      </c>
      <c r="G4" s="6" t="s">
        <v>77</v>
      </c>
      <c r="H4" s="6" t="s">
        <v>78</v>
      </c>
      <c r="I4" s="6" t="s">
        <v>79</v>
      </c>
      <c r="J4" s="6" t="s">
        <v>80</v>
      </c>
      <c r="K4" s="6" t="s">
        <v>81</v>
      </c>
      <c r="L4" s="6" t="s">
        <v>82</v>
      </c>
    </row>
    <row r="5" s="1" customFormat="1" ht="15.65" customHeight="1" spans="1:12">
      <c r="A5" s="6" t="s">
        <v>32</v>
      </c>
      <c r="B5" s="6" t="s">
        <v>33</v>
      </c>
      <c r="C5" s="6" t="s">
        <v>34</v>
      </c>
      <c r="D5" s="6"/>
      <c r="E5" s="6"/>
      <c r="F5" s="6"/>
      <c r="G5" s="6"/>
      <c r="H5" s="6"/>
      <c r="I5" s="6"/>
      <c r="J5" s="6"/>
      <c r="K5" s="6"/>
      <c r="L5" s="6"/>
    </row>
    <row r="6" s="1" customFormat="1" ht="15.65" customHeight="1" spans="1:14">
      <c r="A6" s="21" t="s">
        <v>29</v>
      </c>
      <c r="B6" s="21"/>
      <c r="C6" s="21"/>
      <c r="D6" s="21"/>
      <c r="E6" s="22">
        <f t="shared" ref="E6:K6" si="0">SUM(E7,E13,E21)</f>
        <v>1159627.64</v>
      </c>
      <c r="F6" s="22">
        <f t="shared" si="0"/>
        <v>939627.64</v>
      </c>
      <c r="G6" s="22">
        <f t="shared" si="0"/>
        <v>220000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3"/>
      <c r="M6" s="31">
        <f>F6/E6</f>
        <v>0.810283928727328</v>
      </c>
      <c r="N6" s="31">
        <f>1-M6</f>
        <v>0.189716071272672</v>
      </c>
    </row>
    <row r="7" s="1" customFormat="1" ht="15.65" customHeight="1" spans="1:12">
      <c r="A7" s="25" t="s">
        <v>46</v>
      </c>
      <c r="B7" s="11"/>
      <c r="C7" s="11"/>
      <c r="D7" s="25" t="s">
        <v>47</v>
      </c>
      <c r="E7" s="22">
        <f t="shared" ref="E7:K7" si="1">SUM(E8,E11)</f>
        <v>106624.44</v>
      </c>
      <c r="F7" s="22">
        <f t="shared" si="1"/>
        <v>106624.44</v>
      </c>
      <c r="G7" s="22">
        <f t="shared" si="1"/>
        <v>0</v>
      </c>
      <c r="H7" s="22">
        <f t="shared" si="1"/>
        <v>0</v>
      </c>
      <c r="I7" s="22">
        <f t="shared" si="1"/>
        <v>0</v>
      </c>
      <c r="J7" s="22">
        <f t="shared" si="1"/>
        <v>0</v>
      </c>
      <c r="K7" s="22">
        <f t="shared" si="1"/>
        <v>0</v>
      </c>
      <c r="L7" s="26"/>
    </row>
    <row r="8" s="1" customFormat="1" ht="15.65" customHeight="1" spans="1:12">
      <c r="A8" s="17"/>
      <c r="B8" s="17" t="s">
        <v>48</v>
      </c>
      <c r="C8" s="11"/>
      <c r="D8" s="17" t="s">
        <v>49</v>
      </c>
      <c r="E8" s="13">
        <f t="shared" ref="E8:K8" si="2">SUM(E9,E10)</f>
        <v>103519.2</v>
      </c>
      <c r="F8" s="13">
        <f t="shared" si="2"/>
        <v>103519.2</v>
      </c>
      <c r="G8" s="13">
        <f t="shared" si="2"/>
        <v>0</v>
      </c>
      <c r="H8" s="13">
        <f t="shared" si="2"/>
        <v>0</v>
      </c>
      <c r="I8" s="13">
        <f t="shared" si="2"/>
        <v>0</v>
      </c>
      <c r="J8" s="13">
        <f t="shared" si="2"/>
        <v>0</v>
      </c>
      <c r="K8" s="13">
        <f t="shared" si="2"/>
        <v>0</v>
      </c>
      <c r="L8" s="7"/>
    </row>
    <row r="9" s="1" customFormat="1" ht="15.65" customHeight="1" spans="1:12">
      <c r="A9" s="17"/>
      <c r="B9" s="11"/>
      <c r="C9" s="17" t="s">
        <v>50</v>
      </c>
      <c r="D9" s="17" t="s">
        <v>51</v>
      </c>
      <c r="E9" s="13">
        <v>28812</v>
      </c>
      <c r="F9" s="13">
        <v>28812</v>
      </c>
      <c r="G9" s="13">
        <v>0</v>
      </c>
      <c r="H9" s="13"/>
      <c r="I9" s="13"/>
      <c r="J9" s="13"/>
      <c r="K9" s="13"/>
      <c r="L9" s="28"/>
    </row>
    <row r="10" s="1" customFormat="1" ht="21.1" customHeight="1" spans="1:12">
      <c r="A10" s="17"/>
      <c r="B10" s="11"/>
      <c r="C10" s="17" t="s">
        <v>48</v>
      </c>
      <c r="D10" s="17" t="s">
        <v>52</v>
      </c>
      <c r="E10" s="13">
        <v>74707.2</v>
      </c>
      <c r="F10" s="13">
        <v>74707.2</v>
      </c>
      <c r="G10" s="13">
        <v>0</v>
      </c>
      <c r="H10" s="13"/>
      <c r="I10" s="13"/>
      <c r="J10" s="13"/>
      <c r="K10" s="13"/>
      <c r="L10" s="28"/>
    </row>
    <row r="11" s="1" customFormat="1" ht="15.65" customHeight="1" spans="1:12">
      <c r="A11" s="17"/>
      <c r="B11" s="17" t="s">
        <v>53</v>
      </c>
      <c r="C11" s="11"/>
      <c r="D11" s="17" t="s">
        <v>54</v>
      </c>
      <c r="E11" s="13">
        <f t="shared" ref="E11:K11" si="3">SUM(E12)</f>
        <v>3105.24</v>
      </c>
      <c r="F11" s="13">
        <f t="shared" si="3"/>
        <v>3105.24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7"/>
    </row>
    <row r="12" s="1" customFormat="1" ht="15.65" customHeight="1" spans="1:12">
      <c r="A12" s="17"/>
      <c r="B12" s="11"/>
      <c r="C12" s="17" t="s">
        <v>53</v>
      </c>
      <c r="D12" s="17" t="s">
        <v>54</v>
      </c>
      <c r="E12" s="13">
        <v>3105.24</v>
      </c>
      <c r="F12" s="13">
        <v>3105.24</v>
      </c>
      <c r="G12" s="13">
        <v>0</v>
      </c>
      <c r="H12" s="13"/>
      <c r="I12" s="13"/>
      <c r="J12" s="13"/>
      <c r="K12" s="13"/>
      <c r="L12" s="28"/>
    </row>
    <row r="13" s="1" customFormat="1" ht="15.65" customHeight="1" spans="1:12">
      <c r="A13" s="25" t="s">
        <v>55</v>
      </c>
      <c r="B13" s="11"/>
      <c r="C13" s="11"/>
      <c r="D13" s="25" t="s">
        <v>56</v>
      </c>
      <c r="E13" s="22">
        <f t="shared" ref="E13:K13" si="4">SUM(E14,E17)</f>
        <v>986211.2</v>
      </c>
      <c r="F13" s="22">
        <f t="shared" si="4"/>
        <v>766211.2</v>
      </c>
      <c r="G13" s="22">
        <f t="shared" si="4"/>
        <v>220000</v>
      </c>
      <c r="H13" s="22">
        <f t="shared" si="4"/>
        <v>0</v>
      </c>
      <c r="I13" s="22">
        <f t="shared" si="4"/>
        <v>0</v>
      </c>
      <c r="J13" s="22">
        <f t="shared" si="4"/>
        <v>0</v>
      </c>
      <c r="K13" s="22">
        <f t="shared" si="4"/>
        <v>0</v>
      </c>
      <c r="L13" s="26"/>
    </row>
    <row r="14" s="1" customFormat="1" ht="15.65" customHeight="1" spans="1:12">
      <c r="A14" s="17"/>
      <c r="B14" s="17" t="s">
        <v>57</v>
      </c>
      <c r="C14" s="11"/>
      <c r="D14" s="17" t="s">
        <v>58</v>
      </c>
      <c r="E14" s="13">
        <f t="shared" ref="E14:K14" si="5">SUM(E15,E16)</f>
        <v>946627.28</v>
      </c>
      <c r="F14" s="13">
        <f t="shared" si="5"/>
        <v>726627.28</v>
      </c>
      <c r="G14" s="13">
        <f t="shared" si="5"/>
        <v>220000</v>
      </c>
      <c r="H14" s="13">
        <f t="shared" si="5"/>
        <v>0</v>
      </c>
      <c r="I14" s="13">
        <f t="shared" si="5"/>
        <v>0</v>
      </c>
      <c r="J14" s="13">
        <f t="shared" si="5"/>
        <v>0</v>
      </c>
      <c r="K14" s="13">
        <f t="shared" si="5"/>
        <v>0</v>
      </c>
      <c r="L14" s="7"/>
    </row>
    <row r="15" s="1" customFormat="1" ht="15.65" customHeight="1" spans="1:12">
      <c r="A15" s="17"/>
      <c r="B15" s="11"/>
      <c r="C15" s="17" t="s">
        <v>59</v>
      </c>
      <c r="D15" s="17" t="s">
        <v>60</v>
      </c>
      <c r="E15" s="13">
        <v>726627.28</v>
      </c>
      <c r="F15" s="13">
        <v>726627.28</v>
      </c>
      <c r="G15" s="13">
        <v>0</v>
      </c>
      <c r="H15" s="13"/>
      <c r="I15" s="13"/>
      <c r="J15" s="13"/>
      <c r="K15" s="13"/>
      <c r="L15" s="28"/>
    </row>
    <row r="16" s="1" customFormat="1" ht="15.65" customHeight="1" spans="1:12">
      <c r="A16" s="17"/>
      <c r="B16" s="11"/>
      <c r="C16" s="17" t="s">
        <v>61</v>
      </c>
      <c r="D16" s="17" t="s">
        <v>62</v>
      </c>
      <c r="E16" s="13">
        <v>220000</v>
      </c>
      <c r="F16" s="13">
        <v>0</v>
      </c>
      <c r="G16" s="13">
        <v>220000</v>
      </c>
      <c r="H16" s="13"/>
      <c r="I16" s="13"/>
      <c r="J16" s="13"/>
      <c r="K16" s="13"/>
      <c r="L16" s="28"/>
    </row>
    <row r="17" s="1" customFormat="1" ht="15.65" customHeight="1" spans="1:12">
      <c r="A17" s="17"/>
      <c r="B17" s="17" t="s">
        <v>63</v>
      </c>
      <c r="C17" s="11"/>
      <c r="D17" s="17" t="s">
        <v>64</v>
      </c>
      <c r="E17" s="13">
        <f t="shared" ref="E17:K17" si="6">SUM(E18,E19,E20)</f>
        <v>39583.92</v>
      </c>
      <c r="F17" s="13">
        <f t="shared" si="6"/>
        <v>39583.92</v>
      </c>
      <c r="G17" s="13">
        <f t="shared" si="6"/>
        <v>0</v>
      </c>
      <c r="H17" s="13">
        <f t="shared" si="6"/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7"/>
    </row>
    <row r="18" s="1" customFormat="1" ht="15.65" customHeight="1" spans="1:12">
      <c r="A18" s="17"/>
      <c r="B18" s="11"/>
      <c r="C18" s="17" t="s">
        <v>50</v>
      </c>
      <c r="D18" s="17" t="s">
        <v>65</v>
      </c>
      <c r="E18" s="13">
        <v>17665.68</v>
      </c>
      <c r="F18" s="13">
        <v>17665.68</v>
      </c>
      <c r="G18" s="13">
        <v>0</v>
      </c>
      <c r="H18" s="13"/>
      <c r="I18" s="13"/>
      <c r="J18" s="13"/>
      <c r="K18" s="13"/>
      <c r="L18" s="28"/>
    </row>
    <row r="19" s="1" customFormat="1" ht="15.65" customHeight="1" spans="1:12">
      <c r="A19" s="17"/>
      <c r="B19" s="11"/>
      <c r="C19" s="17" t="s">
        <v>66</v>
      </c>
      <c r="D19" s="17" t="s">
        <v>67</v>
      </c>
      <c r="E19" s="13">
        <v>10937.4</v>
      </c>
      <c r="F19" s="13">
        <v>10937.4</v>
      </c>
      <c r="G19" s="13">
        <v>0</v>
      </c>
      <c r="H19" s="13"/>
      <c r="I19" s="13"/>
      <c r="J19" s="13"/>
      <c r="K19" s="13"/>
      <c r="L19" s="28"/>
    </row>
    <row r="20" s="1" customFormat="1" ht="15.65" customHeight="1" spans="1:12">
      <c r="A20" s="17"/>
      <c r="B20" s="11"/>
      <c r="C20" s="17" t="s">
        <v>68</v>
      </c>
      <c r="D20" s="17" t="s">
        <v>69</v>
      </c>
      <c r="E20" s="13">
        <v>10980.84</v>
      </c>
      <c r="F20" s="13">
        <v>10980.84</v>
      </c>
      <c r="G20" s="13">
        <v>0</v>
      </c>
      <c r="H20" s="13"/>
      <c r="I20" s="13"/>
      <c r="J20" s="13"/>
      <c r="K20" s="13"/>
      <c r="L20" s="28"/>
    </row>
    <row r="21" s="1" customFormat="1" ht="15.65" customHeight="1" spans="1:12">
      <c r="A21" s="25" t="s">
        <v>70</v>
      </c>
      <c r="B21" s="11"/>
      <c r="C21" s="11"/>
      <c r="D21" s="25" t="s">
        <v>71</v>
      </c>
      <c r="E21" s="22">
        <f t="shared" ref="E21:K21" si="7">SUM(E22)</f>
        <v>66792</v>
      </c>
      <c r="F21" s="22">
        <f t="shared" si="7"/>
        <v>66792</v>
      </c>
      <c r="G21" s="22">
        <f t="shared" si="7"/>
        <v>0</v>
      </c>
      <c r="H21" s="22">
        <f t="shared" si="7"/>
        <v>0</v>
      </c>
      <c r="I21" s="22">
        <f t="shared" si="7"/>
        <v>0</v>
      </c>
      <c r="J21" s="22">
        <f t="shared" si="7"/>
        <v>0</v>
      </c>
      <c r="K21" s="22">
        <f t="shared" si="7"/>
        <v>0</v>
      </c>
      <c r="L21" s="26"/>
    </row>
    <row r="22" s="1" customFormat="1" ht="15.65" customHeight="1" spans="1:12">
      <c r="A22" s="17"/>
      <c r="B22" s="17" t="s">
        <v>66</v>
      </c>
      <c r="C22" s="11"/>
      <c r="D22" s="17" t="s">
        <v>72</v>
      </c>
      <c r="E22" s="13">
        <f t="shared" ref="E22:K22" si="8">SUM(E23)</f>
        <v>66792</v>
      </c>
      <c r="F22" s="13">
        <f t="shared" si="8"/>
        <v>66792</v>
      </c>
      <c r="G22" s="13">
        <f t="shared" si="8"/>
        <v>0</v>
      </c>
      <c r="H22" s="13">
        <f t="shared" si="8"/>
        <v>0</v>
      </c>
      <c r="I22" s="13">
        <f t="shared" si="8"/>
        <v>0</v>
      </c>
      <c r="J22" s="13">
        <f t="shared" si="8"/>
        <v>0</v>
      </c>
      <c r="K22" s="13">
        <f t="shared" si="8"/>
        <v>0</v>
      </c>
      <c r="L22" s="7"/>
    </row>
    <row r="23" s="1" customFormat="1" ht="15.65" customHeight="1" spans="1:12">
      <c r="A23" s="17"/>
      <c r="B23" s="11"/>
      <c r="C23" s="17" t="s">
        <v>50</v>
      </c>
      <c r="D23" s="17" t="s">
        <v>73</v>
      </c>
      <c r="E23" s="13">
        <v>66792</v>
      </c>
      <c r="F23" s="13">
        <v>66792</v>
      </c>
      <c r="G23" s="13">
        <v>0</v>
      </c>
      <c r="H23" s="13"/>
      <c r="I23" s="13"/>
      <c r="J23" s="13"/>
      <c r="K23" s="13"/>
      <c r="L23" s="28"/>
    </row>
    <row r="24" s="1" customFormat="1" ht="14.3" customHeight="1" spans="1:1">
      <c r="A24" s="2"/>
    </row>
    <row r="25" s="1" customFormat="1" ht="14.3" customHeight="1"/>
    <row r="26" s="1" customFormat="1" ht="14.3" customHeight="1" spans="1:1">
      <c r="A26" s="2"/>
    </row>
  </sheetData>
  <mergeCells count="22">
    <mergeCell ref="A1:L1"/>
    <mergeCell ref="A2:L2"/>
    <mergeCell ref="A3:E3"/>
    <mergeCell ref="A4:C4"/>
    <mergeCell ref="A6:D6"/>
    <mergeCell ref="A8:A10"/>
    <mergeCell ref="A11:A12"/>
    <mergeCell ref="A14:A16"/>
    <mergeCell ref="A17:A20"/>
    <mergeCell ref="A22:A23"/>
    <mergeCell ref="B9:B10"/>
    <mergeCell ref="B15:B16"/>
    <mergeCell ref="B18:B20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2" sqref="A2:D2"/>
    </sheetView>
  </sheetViews>
  <sheetFormatPr defaultColWidth="10" defaultRowHeight="13.5" outlineLevelCol="7"/>
  <cols>
    <col min="1" max="1" width="28.2" style="1" customWidth="1"/>
    <col min="2" max="2" width="12.825" style="1" customWidth="1"/>
    <col min="3" max="3" width="28.2" style="1" customWidth="1"/>
    <col min="4" max="4" width="12.825" style="1" customWidth="1"/>
    <col min="5" max="5" width="10" style="1"/>
    <col min="6" max="7" width="11.775" style="1" hidden="1" customWidth="1"/>
    <col min="8" max="8" width="10" style="1" hidden="1" customWidth="1"/>
    <col min="9" max="16384" width="10" style="1"/>
  </cols>
  <sheetData>
    <row r="1" s="1" customFormat="1" ht="17.05" customHeight="1" spans="1:1">
      <c r="A1" s="3" t="s">
        <v>83</v>
      </c>
    </row>
    <row r="2" s="1" customFormat="1" ht="22.75" customHeight="1" spans="1:4">
      <c r="A2" s="14" t="s">
        <v>84</v>
      </c>
      <c r="B2" s="14"/>
      <c r="C2" s="14"/>
      <c r="D2" s="14"/>
    </row>
    <row r="3" s="1" customFormat="1" ht="17.05" customHeight="1" spans="1:4">
      <c r="A3" s="35"/>
      <c r="B3" s="36"/>
      <c r="C3" s="36"/>
      <c r="D3" s="5" t="s">
        <v>2</v>
      </c>
    </row>
    <row r="4" s="1" customFormat="1" ht="17.05" customHeight="1" spans="1:4">
      <c r="A4" s="6" t="s">
        <v>3</v>
      </c>
      <c r="B4" s="6"/>
      <c r="C4" s="6" t="s">
        <v>4</v>
      </c>
      <c r="D4" s="6"/>
    </row>
    <row r="5" s="1" customFormat="1" ht="17.05" customHeight="1" spans="1:4">
      <c r="A5" s="6" t="s">
        <v>5</v>
      </c>
      <c r="B5" s="6" t="s">
        <v>6</v>
      </c>
      <c r="C5" s="6" t="s">
        <v>5</v>
      </c>
      <c r="D5" s="6" t="s">
        <v>6</v>
      </c>
    </row>
    <row r="6" s="1" customFormat="1" ht="17.05" customHeight="1" spans="1:8">
      <c r="A6" s="18" t="s">
        <v>85</v>
      </c>
      <c r="B6" s="37">
        <v>1159627.64</v>
      </c>
      <c r="C6" s="18" t="s">
        <v>86</v>
      </c>
      <c r="D6" s="37">
        <v>1159627.64</v>
      </c>
      <c r="F6" s="1">
        <f>'[1]（四）财政拨款收支总表'!$B$21</f>
        <v>1281383.28</v>
      </c>
      <c r="G6" s="1">
        <f>B21-F6</f>
        <v>-121755.64</v>
      </c>
      <c r="H6" s="1">
        <v>-121755.64</v>
      </c>
    </row>
    <row r="7" s="1" customFormat="1" ht="17.05" customHeight="1" spans="1:4">
      <c r="A7" s="11" t="s">
        <v>87</v>
      </c>
      <c r="B7" s="37">
        <v>1159627.64</v>
      </c>
      <c r="C7" s="11" t="s">
        <v>88</v>
      </c>
      <c r="D7" s="37">
        <v>106624.44</v>
      </c>
    </row>
    <row r="8" s="1" customFormat="1" ht="17.05" customHeight="1" spans="1:4">
      <c r="A8" s="11" t="s">
        <v>89</v>
      </c>
      <c r="B8" s="37"/>
      <c r="C8" s="11" t="s">
        <v>90</v>
      </c>
      <c r="D8" s="37">
        <v>986211.2</v>
      </c>
    </row>
    <row r="9" s="1" customFormat="1" ht="17.05" customHeight="1" spans="1:4">
      <c r="A9" s="11" t="s">
        <v>91</v>
      </c>
      <c r="B9" s="37"/>
      <c r="C9" s="11" t="s">
        <v>92</v>
      </c>
      <c r="D9" s="37">
        <v>66792</v>
      </c>
    </row>
    <row r="10" s="1" customFormat="1" ht="17.05" customHeight="1" spans="1:4">
      <c r="A10" s="18" t="s">
        <v>93</v>
      </c>
      <c r="B10" s="37">
        <v>0</v>
      </c>
      <c r="C10" s="11"/>
      <c r="D10" s="37"/>
    </row>
    <row r="11" s="1" customFormat="1" ht="17.05" customHeight="1" spans="1:4">
      <c r="A11" s="11" t="s">
        <v>87</v>
      </c>
      <c r="B11" s="37"/>
      <c r="C11" s="11"/>
      <c r="D11" s="37"/>
    </row>
    <row r="12" s="1" customFormat="1" ht="17.05" customHeight="1" spans="1:4">
      <c r="A12" s="11" t="s">
        <v>89</v>
      </c>
      <c r="B12" s="37"/>
      <c r="C12" s="11"/>
      <c r="D12" s="37"/>
    </row>
    <row r="13" s="1" customFormat="1" ht="17.05" customHeight="1" spans="1:4">
      <c r="A13" s="11" t="s">
        <v>91</v>
      </c>
      <c r="B13" s="37"/>
      <c r="C13" s="11"/>
      <c r="D13" s="37"/>
    </row>
    <row r="14" s="1" customFormat="1" ht="17.05" customHeight="1" spans="1:4">
      <c r="A14" s="11"/>
      <c r="B14" s="37"/>
      <c r="C14" s="11"/>
      <c r="D14" s="37"/>
    </row>
    <row r="15" s="1" customFormat="1" ht="17.05" customHeight="1" spans="1:4">
      <c r="A15" s="11"/>
      <c r="B15" s="37"/>
      <c r="C15" s="11"/>
      <c r="D15" s="37"/>
    </row>
    <row r="16" s="1" customFormat="1" ht="17.05" customHeight="1" spans="1:4">
      <c r="A16" s="11"/>
      <c r="B16" s="37"/>
      <c r="C16" s="11"/>
      <c r="D16" s="37"/>
    </row>
    <row r="17" s="1" customFormat="1" ht="17.05" customHeight="1" spans="1:4">
      <c r="A17" s="11"/>
      <c r="B17" s="37"/>
      <c r="C17" s="11"/>
      <c r="D17" s="37"/>
    </row>
    <row r="18" s="1" customFormat="1" ht="17.05" customHeight="1" spans="1:4">
      <c r="A18" s="11"/>
      <c r="B18" s="37"/>
      <c r="C18" s="11"/>
      <c r="D18" s="37"/>
    </row>
    <row r="19" s="1" customFormat="1" ht="17.05" customHeight="1" spans="1:4">
      <c r="A19" s="11"/>
      <c r="B19" s="24"/>
      <c r="C19" s="18" t="s">
        <v>94</v>
      </c>
      <c r="D19" s="24"/>
    </row>
    <row r="20" s="1" customFormat="1" ht="17.05" customHeight="1" spans="1:4">
      <c r="A20" s="11"/>
      <c r="B20" s="24"/>
      <c r="C20" s="11"/>
      <c r="D20" s="24"/>
    </row>
    <row r="21" s="1" customFormat="1" ht="17.05" customHeight="1" spans="1:4">
      <c r="A21" s="6" t="s">
        <v>95</v>
      </c>
      <c r="B21" s="37">
        <v>1159627.64</v>
      </c>
      <c r="C21" s="6" t="s">
        <v>96</v>
      </c>
      <c r="D21" s="37">
        <v>1159627.64</v>
      </c>
    </row>
  </sheetData>
  <mergeCells count="3">
    <mergeCell ref="A2:D2"/>
    <mergeCell ref="A4:B4"/>
    <mergeCell ref="C4:D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2" sqref="A2:J2"/>
    </sheetView>
  </sheetViews>
  <sheetFormatPr defaultColWidth="10" defaultRowHeight="13.5"/>
  <cols>
    <col min="1" max="1" width="5.13333333333333" style="1" customWidth="1"/>
    <col min="2" max="3" width="4.1" style="1" customWidth="1"/>
    <col min="4" max="4" width="29.3166666666667" style="1" customWidth="1"/>
    <col min="5" max="9" width="12.825" style="1" customWidth="1"/>
    <col min="10" max="10" width="10.2583333333333" style="1" customWidth="1"/>
    <col min="11" max="11" width="10" style="1"/>
    <col min="12" max="13" width="12.8916666666667" style="1" hidden="1" customWidth="1"/>
    <col min="14" max="16384" width="10" style="1"/>
  </cols>
  <sheetData>
    <row r="1" s="1" customFormat="1" ht="17.05" customHeight="1" spans="1:10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.75" customHeight="1" spans="1:10">
      <c r="A2" s="14" t="s">
        <v>98</v>
      </c>
      <c r="B2" s="14"/>
      <c r="C2" s="14"/>
      <c r="D2" s="14"/>
      <c r="E2" s="14"/>
      <c r="F2" s="14"/>
      <c r="G2" s="14"/>
      <c r="H2" s="14"/>
      <c r="I2" s="14"/>
      <c r="J2" s="14"/>
    </row>
    <row r="3" s="1" customFormat="1" ht="15.65" customHeight="1" spans="1:10">
      <c r="A3" s="15"/>
      <c r="B3" s="15"/>
      <c r="C3" s="15"/>
      <c r="D3" s="15"/>
      <c r="E3" s="15"/>
      <c r="J3" s="5" t="s">
        <v>2</v>
      </c>
    </row>
    <row r="4" s="1" customFormat="1" ht="15.65" customHeight="1" spans="1:10">
      <c r="A4" s="6" t="s">
        <v>27</v>
      </c>
      <c r="B4" s="6"/>
      <c r="C4" s="6"/>
      <c r="D4" s="6" t="s">
        <v>28</v>
      </c>
      <c r="E4" s="6" t="s">
        <v>29</v>
      </c>
      <c r="F4" s="6" t="s">
        <v>76</v>
      </c>
      <c r="G4" s="6"/>
      <c r="H4" s="6"/>
      <c r="I4" s="6" t="s">
        <v>77</v>
      </c>
      <c r="J4" s="6" t="s">
        <v>82</v>
      </c>
    </row>
    <row r="5" s="1" customFormat="1" ht="15.65" customHeight="1" spans="1:10">
      <c r="A5" s="6" t="s">
        <v>32</v>
      </c>
      <c r="B5" s="6" t="s">
        <v>33</v>
      </c>
      <c r="C5" s="6" t="s">
        <v>34</v>
      </c>
      <c r="D5" s="6"/>
      <c r="E5" s="6"/>
      <c r="F5" s="6" t="s">
        <v>35</v>
      </c>
      <c r="G5" s="6" t="s">
        <v>99</v>
      </c>
      <c r="H5" s="6" t="s">
        <v>100</v>
      </c>
      <c r="I5" s="6"/>
      <c r="J5" s="6"/>
    </row>
    <row r="6" s="1" customFormat="1" ht="15.65" customHeight="1" spans="1:13">
      <c r="A6" s="21" t="s">
        <v>29</v>
      </c>
      <c r="B6" s="21"/>
      <c r="C6" s="21"/>
      <c r="D6" s="21"/>
      <c r="E6" s="22">
        <f t="shared" ref="E6:I6" si="0">SUM(E7,E13,E21)</f>
        <v>1159627.64</v>
      </c>
      <c r="F6" s="22">
        <f t="shared" si="0"/>
        <v>939627.64</v>
      </c>
      <c r="G6" s="22">
        <f t="shared" si="0"/>
        <v>815306.36</v>
      </c>
      <c r="H6" s="22">
        <f t="shared" si="0"/>
        <v>124321.28</v>
      </c>
      <c r="I6" s="22">
        <f t="shared" si="0"/>
        <v>220000</v>
      </c>
      <c r="J6" s="23"/>
      <c r="L6" s="31">
        <f>F6/E6</f>
        <v>0.810283928727328</v>
      </c>
      <c r="M6" s="31">
        <f>1-L6</f>
        <v>0.189716071272672</v>
      </c>
    </row>
    <row r="7" s="1" customFormat="1" ht="15.65" customHeight="1" spans="1:10">
      <c r="A7" s="25" t="s">
        <v>46</v>
      </c>
      <c r="B7" s="11"/>
      <c r="C7" s="11"/>
      <c r="D7" s="25" t="s">
        <v>47</v>
      </c>
      <c r="E7" s="22">
        <f t="shared" ref="E7:I7" si="1">SUM(E8,E11)</f>
        <v>106624.44</v>
      </c>
      <c r="F7" s="22">
        <f t="shared" si="1"/>
        <v>106624.44</v>
      </c>
      <c r="G7" s="22">
        <f t="shared" si="1"/>
        <v>106624.44</v>
      </c>
      <c r="H7" s="22">
        <f t="shared" si="1"/>
        <v>0</v>
      </c>
      <c r="I7" s="22">
        <f t="shared" si="1"/>
        <v>0</v>
      </c>
      <c r="J7" s="26"/>
    </row>
    <row r="8" s="1" customFormat="1" ht="15.65" customHeight="1" spans="1:10">
      <c r="A8" s="17"/>
      <c r="B8" s="17" t="s">
        <v>48</v>
      </c>
      <c r="C8" s="11"/>
      <c r="D8" s="17" t="s">
        <v>49</v>
      </c>
      <c r="E8" s="13">
        <f t="shared" ref="E8:I8" si="2">SUM(E9,E10)</f>
        <v>103519.2</v>
      </c>
      <c r="F8" s="13">
        <f t="shared" si="2"/>
        <v>103519.2</v>
      </c>
      <c r="G8" s="13">
        <f t="shared" si="2"/>
        <v>103519.2</v>
      </c>
      <c r="H8" s="13">
        <f t="shared" si="2"/>
        <v>0</v>
      </c>
      <c r="I8" s="13">
        <f t="shared" si="2"/>
        <v>0</v>
      </c>
      <c r="J8" s="7"/>
    </row>
    <row r="9" s="1" customFormat="1" ht="15.65" customHeight="1" spans="1:10">
      <c r="A9" s="17"/>
      <c r="B9" s="11"/>
      <c r="C9" s="17" t="s">
        <v>50</v>
      </c>
      <c r="D9" s="17" t="s">
        <v>51</v>
      </c>
      <c r="E9" s="13">
        <v>28812</v>
      </c>
      <c r="F9" s="13">
        <v>28812</v>
      </c>
      <c r="G9" s="13">
        <v>28812</v>
      </c>
      <c r="H9" s="13">
        <v>0</v>
      </c>
      <c r="I9" s="13">
        <v>0</v>
      </c>
      <c r="J9" s="28"/>
    </row>
    <row r="10" s="1" customFormat="1" ht="15.65" customHeight="1" spans="1:10">
      <c r="A10" s="17"/>
      <c r="B10" s="11"/>
      <c r="C10" s="17" t="s">
        <v>48</v>
      </c>
      <c r="D10" s="17" t="s">
        <v>52</v>
      </c>
      <c r="E10" s="13">
        <v>74707.2</v>
      </c>
      <c r="F10" s="13">
        <v>74707.2</v>
      </c>
      <c r="G10" s="13">
        <v>74707.2</v>
      </c>
      <c r="H10" s="13">
        <v>0</v>
      </c>
      <c r="I10" s="13">
        <v>0</v>
      </c>
      <c r="J10" s="28"/>
    </row>
    <row r="11" s="1" customFormat="1" ht="15.65" customHeight="1" spans="1:10">
      <c r="A11" s="17"/>
      <c r="B11" s="17" t="s">
        <v>53</v>
      </c>
      <c r="C11" s="11"/>
      <c r="D11" s="17" t="s">
        <v>54</v>
      </c>
      <c r="E11" s="13">
        <f t="shared" ref="E11:I11" si="3">SUM(E12)</f>
        <v>3105.24</v>
      </c>
      <c r="F11" s="13">
        <f t="shared" si="3"/>
        <v>3105.24</v>
      </c>
      <c r="G11" s="13">
        <f t="shared" si="3"/>
        <v>3105.24</v>
      </c>
      <c r="H11" s="13">
        <f t="shared" si="3"/>
        <v>0</v>
      </c>
      <c r="I11" s="13">
        <f t="shared" si="3"/>
        <v>0</v>
      </c>
      <c r="J11" s="7"/>
    </row>
    <row r="12" s="1" customFormat="1" ht="15.65" customHeight="1" spans="1:10">
      <c r="A12" s="17"/>
      <c r="B12" s="11"/>
      <c r="C12" s="17" t="s">
        <v>53</v>
      </c>
      <c r="D12" s="17" t="s">
        <v>54</v>
      </c>
      <c r="E12" s="13">
        <v>3105.24</v>
      </c>
      <c r="F12" s="13">
        <v>3105.24</v>
      </c>
      <c r="G12" s="13">
        <v>3105.24</v>
      </c>
      <c r="H12" s="13">
        <v>0</v>
      </c>
      <c r="I12" s="13">
        <v>0</v>
      </c>
      <c r="J12" s="28"/>
    </row>
    <row r="13" s="1" customFormat="1" ht="15.65" customHeight="1" spans="1:10">
      <c r="A13" s="25" t="s">
        <v>55</v>
      </c>
      <c r="B13" s="11"/>
      <c r="C13" s="11"/>
      <c r="D13" s="25" t="s">
        <v>56</v>
      </c>
      <c r="E13" s="22">
        <f t="shared" ref="E13:I13" si="4">SUM(E14,E17)</f>
        <v>986211.2</v>
      </c>
      <c r="F13" s="22">
        <f t="shared" si="4"/>
        <v>766211.2</v>
      </c>
      <c r="G13" s="22">
        <f t="shared" si="4"/>
        <v>641889.92</v>
      </c>
      <c r="H13" s="22">
        <f t="shared" si="4"/>
        <v>124321.28</v>
      </c>
      <c r="I13" s="22">
        <f t="shared" si="4"/>
        <v>220000</v>
      </c>
      <c r="J13" s="26"/>
    </row>
    <row r="14" s="1" customFormat="1" ht="15.65" customHeight="1" spans="1:10">
      <c r="A14" s="17"/>
      <c r="B14" s="17" t="s">
        <v>57</v>
      </c>
      <c r="C14" s="11"/>
      <c r="D14" s="17" t="s">
        <v>58</v>
      </c>
      <c r="E14" s="13">
        <f t="shared" ref="E14:I14" si="5">SUM(E15,E16)</f>
        <v>946627.28</v>
      </c>
      <c r="F14" s="13">
        <f t="shared" si="5"/>
        <v>726627.28</v>
      </c>
      <c r="G14" s="13">
        <f t="shared" si="5"/>
        <v>602306</v>
      </c>
      <c r="H14" s="13">
        <f t="shared" si="5"/>
        <v>124321.28</v>
      </c>
      <c r="I14" s="13">
        <f t="shared" si="5"/>
        <v>220000</v>
      </c>
      <c r="J14" s="7"/>
    </row>
    <row r="15" s="1" customFormat="1" ht="15.65" customHeight="1" spans="1:10">
      <c r="A15" s="17"/>
      <c r="B15" s="11"/>
      <c r="C15" s="17" t="s">
        <v>59</v>
      </c>
      <c r="D15" s="17" t="s">
        <v>60</v>
      </c>
      <c r="E15" s="13">
        <v>726627.28</v>
      </c>
      <c r="F15" s="13">
        <v>726627.28</v>
      </c>
      <c r="G15" s="13">
        <v>602306</v>
      </c>
      <c r="H15" s="13">
        <v>124321.28</v>
      </c>
      <c r="I15" s="13">
        <v>0</v>
      </c>
      <c r="J15" s="28"/>
    </row>
    <row r="16" s="1" customFormat="1" ht="15.65" customHeight="1" spans="1:10">
      <c r="A16" s="17"/>
      <c r="B16" s="11"/>
      <c r="C16" s="17" t="s">
        <v>61</v>
      </c>
      <c r="D16" s="17" t="s">
        <v>62</v>
      </c>
      <c r="E16" s="13">
        <v>220000</v>
      </c>
      <c r="F16" s="13">
        <v>0</v>
      </c>
      <c r="G16" s="13">
        <v>0</v>
      </c>
      <c r="H16" s="13">
        <v>0</v>
      </c>
      <c r="I16" s="13">
        <v>220000</v>
      </c>
      <c r="J16" s="28"/>
    </row>
    <row r="17" s="1" customFormat="1" ht="15.65" customHeight="1" spans="1:10">
      <c r="A17" s="17"/>
      <c r="B17" s="17" t="s">
        <v>63</v>
      </c>
      <c r="C17" s="11"/>
      <c r="D17" s="17" t="s">
        <v>64</v>
      </c>
      <c r="E17" s="13">
        <f t="shared" ref="E17:I17" si="6">SUM(E18,E19,E20)</f>
        <v>39583.92</v>
      </c>
      <c r="F17" s="13">
        <f t="shared" si="6"/>
        <v>39583.92</v>
      </c>
      <c r="G17" s="13">
        <f t="shared" si="6"/>
        <v>39583.92</v>
      </c>
      <c r="H17" s="13">
        <f t="shared" si="6"/>
        <v>0</v>
      </c>
      <c r="I17" s="13">
        <f t="shared" si="6"/>
        <v>0</v>
      </c>
      <c r="J17" s="7"/>
    </row>
    <row r="18" s="1" customFormat="1" ht="15.65" customHeight="1" spans="1:10">
      <c r="A18" s="17"/>
      <c r="B18" s="11"/>
      <c r="C18" s="17" t="s">
        <v>50</v>
      </c>
      <c r="D18" s="17" t="s">
        <v>65</v>
      </c>
      <c r="E18" s="13">
        <v>17665.68</v>
      </c>
      <c r="F18" s="13">
        <v>17665.68</v>
      </c>
      <c r="G18" s="13">
        <v>17665.68</v>
      </c>
      <c r="H18" s="13">
        <v>0</v>
      </c>
      <c r="I18" s="13">
        <v>0</v>
      </c>
      <c r="J18" s="28"/>
    </row>
    <row r="19" s="1" customFormat="1" ht="15.65" customHeight="1" spans="1:10">
      <c r="A19" s="17"/>
      <c r="B19" s="11"/>
      <c r="C19" s="17" t="s">
        <v>66</v>
      </c>
      <c r="D19" s="17" t="s">
        <v>67</v>
      </c>
      <c r="E19" s="13">
        <v>10937.4</v>
      </c>
      <c r="F19" s="13">
        <v>10937.4</v>
      </c>
      <c r="G19" s="13">
        <v>10937.4</v>
      </c>
      <c r="H19" s="13">
        <v>0</v>
      </c>
      <c r="I19" s="13">
        <v>0</v>
      </c>
      <c r="J19" s="28"/>
    </row>
    <row r="20" s="1" customFormat="1" ht="15.65" customHeight="1" spans="1:10">
      <c r="A20" s="17"/>
      <c r="B20" s="11"/>
      <c r="C20" s="17" t="s">
        <v>68</v>
      </c>
      <c r="D20" s="17" t="s">
        <v>69</v>
      </c>
      <c r="E20" s="13">
        <v>10980.84</v>
      </c>
      <c r="F20" s="13">
        <v>10980.84</v>
      </c>
      <c r="G20" s="13">
        <v>10980.84</v>
      </c>
      <c r="H20" s="13">
        <v>0</v>
      </c>
      <c r="I20" s="13">
        <v>0</v>
      </c>
      <c r="J20" s="28"/>
    </row>
    <row r="21" s="1" customFormat="1" ht="15.65" customHeight="1" spans="1:10">
      <c r="A21" s="25" t="s">
        <v>70</v>
      </c>
      <c r="B21" s="11"/>
      <c r="C21" s="11"/>
      <c r="D21" s="25" t="s">
        <v>71</v>
      </c>
      <c r="E21" s="22">
        <f t="shared" ref="E21:I21" si="7">SUM(E22)</f>
        <v>66792</v>
      </c>
      <c r="F21" s="22">
        <f t="shared" si="7"/>
        <v>66792</v>
      </c>
      <c r="G21" s="22">
        <f t="shared" si="7"/>
        <v>66792</v>
      </c>
      <c r="H21" s="22">
        <f t="shared" si="7"/>
        <v>0</v>
      </c>
      <c r="I21" s="22">
        <f t="shared" si="7"/>
        <v>0</v>
      </c>
      <c r="J21" s="26"/>
    </row>
    <row r="22" s="1" customFormat="1" ht="15.65" customHeight="1" spans="1:10">
      <c r="A22" s="17"/>
      <c r="B22" s="17" t="s">
        <v>66</v>
      </c>
      <c r="C22" s="11"/>
      <c r="D22" s="17" t="s">
        <v>72</v>
      </c>
      <c r="E22" s="13">
        <f t="shared" ref="E22:I22" si="8">SUM(E23)</f>
        <v>66792</v>
      </c>
      <c r="F22" s="13">
        <f t="shared" si="8"/>
        <v>66792</v>
      </c>
      <c r="G22" s="13">
        <f t="shared" si="8"/>
        <v>66792</v>
      </c>
      <c r="H22" s="13">
        <f t="shared" si="8"/>
        <v>0</v>
      </c>
      <c r="I22" s="13">
        <f t="shared" si="8"/>
        <v>0</v>
      </c>
      <c r="J22" s="7"/>
    </row>
    <row r="23" s="1" customFormat="1" ht="15.65" customHeight="1" spans="1:10">
      <c r="A23" s="17"/>
      <c r="B23" s="11"/>
      <c r="C23" s="17" t="s">
        <v>50</v>
      </c>
      <c r="D23" s="17" t="s">
        <v>73</v>
      </c>
      <c r="E23" s="13">
        <v>66792</v>
      </c>
      <c r="F23" s="13">
        <v>66792</v>
      </c>
      <c r="G23" s="13">
        <v>66792</v>
      </c>
      <c r="H23" s="13">
        <v>0</v>
      </c>
      <c r="I23" s="13">
        <v>0</v>
      </c>
      <c r="J23" s="28"/>
    </row>
    <row r="24" s="1" customFormat="1" ht="14.3" customHeight="1"/>
    <row r="25" s="1" customFormat="1" ht="14.3" customHeight="1"/>
    <row r="26" s="1" customFormat="1" ht="14.3" customHeight="1" spans="1:1">
      <c r="A26" s="2"/>
    </row>
  </sheetData>
  <mergeCells count="18">
    <mergeCell ref="A1:J1"/>
    <mergeCell ref="A2:J2"/>
    <mergeCell ref="A3:E3"/>
    <mergeCell ref="A4:C4"/>
    <mergeCell ref="F4:H4"/>
    <mergeCell ref="A6:D6"/>
    <mergeCell ref="A8:A10"/>
    <mergeCell ref="A11:A12"/>
    <mergeCell ref="A14:A16"/>
    <mergeCell ref="A17:A20"/>
    <mergeCell ref="A22:A23"/>
    <mergeCell ref="B9:B10"/>
    <mergeCell ref="B15:B16"/>
    <mergeCell ref="B18:B20"/>
    <mergeCell ref="D4:D5"/>
    <mergeCell ref="E4:E5"/>
    <mergeCell ref="I4:I5"/>
    <mergeCell ref="J4:J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2" sqref="A2:G2"/>
    </sheetView>
  </sheetViews>
  <sheetFormatPr defaultColWidth="10" defaultRowHeight="13.5"/>
  <cols>
    <col min="1" max="2" width="4.1" style="1" customWidth="1"/>
    <col min="3" max="3" width="23.075" style="1" customWidth="1"/>
    <col min="4" max="6" width="12.825" style="1" customWidth="1"/>
    <col min="7" max="7" width="10.2583333333333" style="1" customWidth="1"/>
    <col min="8" max="8" width="12.8916666666667" style="1"/>
    <col min="9" max="10" width="12.8916666666667" style="1" hidden="1" customWidth="1"/>
    <col min="11" max="16384" width="10" style="1"/>
  </cols>
  <sheetData>
    <row r="1" s="1" customFormat="1" ht="14.3" customHeight="1" spans="1:7">
      <c r="A1" s="3" t="s">
        <v>101</v>
      </c>
      <c r="B1" s="3"/>
      <c r="C1" s="3"/>
      <c r="D1" s="3"/>
      <c r="E1" s="3"/>
      <c r="F1" s="3"/>
      <c r="G1" s="3"/>
    </row>
    <row r="2" s="1" customFormat="1" ht="28.45" customHeight="1" spans="1:7">
      <c r="A2" s="14" t="s">
        <v>102</v>
      </c>
      <c r="B2" s="14"/>
      <c r="C2" s="14"/>
      <c r="D2" s="14"/>
      <c r="E2" s="14"/>
      <c r="F2" s="14"/>
      <c r="G2" s="14"/>
    </row>
    <row r="3" s="1" customFormat="1" ht="17.05" customHeight="1" spans="1:7">
      <c r="A3" s="2"/>
      <c r="B3" s="2"/>
      <c r="C3" s="2"/>
      <c r="D3" s="2"/>
      <c r="F3" s="5" t="s">
        <v>2</v>
      </c>
      <c r="G3" s="5"/>
    </row>
    <row r="4" s="1" customFormat="1" ht="17.05" customHeight="1" spans="1:7">
      <c r="A4" s="6" t="s">
        <v>103</v>
      </c>
      <c r="B4" s="6"/>
      <c r="C4" s="6"/>
      <c r="D4" s="6" t="s">
        <v>104</v>
      </c>
      <c r="E4" s="6"/>
      <c r="F4" s="6"/>
      <c r="G4" s="6" t="s">
        <v>82</v>
      </c>
    </row>
    <row r="5" s="1" customFormat="1" ht="17.05" customHeight="1" spans="1:7">
      <c r="A5" s="6" t="s">
        <v>27</v>
      </c>
      <c r="B5" s="6"/>
      <c r="C5" s="6" t="s">
        <v>28</v>
      </c>
      <c r="D5" s="6" t="s">
        <v>29</v>
      </c>
      <c r="E5" s="6" t="s">
        <v>99</v>
      </c>
      <c r="F5" s="6" t="s">
        <v>100</v>
      </c>
      <c r="G5" s="6"/>
    </row>
    <row r="6" s="1" customFormat="1" ht="17.05" customHeight="1" spans="1:7">
      <c r="A6" s="6" t="s">
        <v>32</v>
      </c>
      <c r="B6" s="6" t="s">
        <v>33</v>
      </c>
      <c r="C6" s="6"/>
      <c r="D6" s="6"/>
      <c r="E6" s="6"/>
      <c r="F6" s="6"/>
      <c r="G6" s="6"/>
    </row>
    <row r="7" s="1" customFormat="1" ht="17.05" customHeight="1" spans="1:7">
      <c r="A7" s="6" t="s">
        <v>29</v>
      </c>
      <c r="B7" s="6"/>
      <c r="C7" s="6"/>
      <c r="D7" s="13">
        <v>939627.64</v>
      </c>
      <c r="E7" s="13">
        <v>815306.36</v>
      </c>
      <c r="F7" s="13">
        <v>124321.28</v>
      </c>
      <c r="G7" s="33"/>
    </row>
    <row r="8" s="1" customFormat="1" ht="17.05" customHeight="1" spans="1:10">
      <c r="A8" s="34" t="s">
        <v>105</v>
      </c>
      <c r="B8" s="34"/>
      <c r="C8" s="34" t="s">
        <v>106</v>
      </c>
      <c r="D8" s="13">
        <v>786494.36</v>
      </c>
      <c r="E8" s="13">
        <v>786494.36</v>
      </c>
      <c r="F8" s="13">
        <v>0</v>
      </c>
      <c r="G8" s="10"/>
      <c r="H8" s="1"/>
      <c r="I8" s="31">
        <f>D8/D7</f>
        <v>0.837027697482377</v>
      </c>
      <c r="J8" s="31">
        <f>E8/E7</f>
        <v>0.96466113670449</v>
      </c>
    </row>
    <row r="9" s="1" customFormat="1" ht="17.05" customHeight="1" spans="1:7">
      <c r="A9" s="17"/>
      <c r="B9" s="17" t="s">
        <v>66</v>
      </c>
      <c r="C9" s="17" t="s">
        <v>107</v>
      </c>
      <c r="D9" s="13">
        <v>344964</v>
      </c>
      <c r="E9" s="13">
        <v>344964</v>
      </c>
      <c r="F9" s="13">
        <v>0</v>
      </c>
      <c r="G9" s="10"/>
    </row>
    <row r="10" s="1" customFormat="1" ht="17.05" customHeight="1" spans="1:7">
      <c r="A10" s="17"/>
      <c r="B10" s="17" t="s">
        <v>68</v>
      </c>
      <c r="C10" s="17" t="s">
        <v>108</v>
      </c>
      <c r="D10" s="13">
        <v>133357</v>
      </c>
      <c r="E10" s="13">
        <v>133357</v>
      </c>
      <c r="F10" s="13">
        <v>0</v>
      </c>
      <c r="G10" s="10"/>
    </row>
    <row r="11" s="1" customFormat="1" ht="17.05" customHeight="1" spans="1:7">
      <c r="A11" s="17"/>
      <c r="B11" s="17" t="s">
        <v>57</v>
      </c>
      <c r="C11" s="17" t="s">
        <v>109</v>
      </c>
      <c r="D11" s="13">
        <v>123985</v>
      </c>
      <c r="E11" s="13">
        <v>123985</v>
      </c>
      <c r="F11" s="13">
        <v>0</v>
      </c>
      <c r="G11" s="10"/>
    </row>
    <row r="12" s="1" customFormat="1" ht="21.1" customHeight="1" spans="1:7">
      <c r="A12" s="17"/>
      <c r="B12" s="17" t="s">
        <v>110</v>
      </c>
      <c r="C12" s="17" t="s">
        <v>111</v>
      </c>
      <c r="D12" s="13">
        <v>74707.2</v>
      </c>
      <c r="E12" s="13">
        <v>74707.2</v>
      </c>
      <c r="F12" s="13">
        <v>0</v>
      </c>
      <c r="G12" s="10"/>
    </row>
    <row r="13" s="1" customFormat="1" ht="17.05" customHeight="1" spans="1:7">
      <c r="A13" s="17"/>
      <c r="B13" s="17" t="s">
        <v>112</v>
      </c>
      <c r="C13" s="17" t="s">
        <v>113</v>
      </c>
      <c r="D13" s="13">
        <v>28603.08</v>
      </c>
      <c r="E13" s="13">
        <v>28603.08</v>
      </c>
      <c r="F13" s="13">
        <v>0</v>
      </c>
      <c r="G13" s="10"/>
    </row>
    <row r="14" s="1" customFormat="1" ht="17.05" customHeight="1" spans="1:7">
      <c r="A14" s="17"/>
      <c r="B14" s="17" t="s">
        <v>63</v>
      </c>
      <c r="C14" s="17" t="s">
        <v>114</v>
      </c>
      <c r="D14" s="13">
        <v>10980.84</v>
      </c>
      <c r="E14" s="13">
        <v>10980.84</v>
      </c>
      <c r="F14" s="13">
        <v>0</v>
      </c>
      <c r="G14" s="10"/>
    </row>
    <row r="15" s="1" customFormat="1" ht="17.05" customHeight="1" spans="1:7">
      <c r="A15" s="17"/>
      <c r="B15" s="17" t="s">
        <v>115</v>
      </c>
      <c r="C15" s="17" t="s">
        <v>116</v>
      </c>
      <c r="D15" s="13">
        <v>3105.24</v>
      </c>
      <c r="E15" s="13">
        <v>3105.24</v>
      </c>
      <c r="F15" s="13">
        <v>0</v>
      </c>
      <c r="G15" s="10"/>
    </row>
    <row r="16" s="1" customFormat="1" ht="17.05" customHeight="1" spans="1:7">
      <c r="A16" s="17"/>
      <c r="B16" s="17" t="s">
        <v>117</v>
      </c>
      <c r="C16" s="17" t="s">
        <v>73</v>
      </c>
      <c r="D16" s="13">
        <v>66792</v>
      </c>
      <c r="E16" s="13">
        <v>66792</v>
      </c>
      <c r="F16" s="13">
        <v>0</v>
      </c>
      <c r="G16" s="10"/>
    </row>
    <row r="17" s="1" customFormat="1" ht="17.05" customHeight="1" spans="1:9">
      <c r="A17" s="34" t="s">
        <v>118</v>
      </c>
      <c r="B17" s="34"/>
      <c r="C17" s="34" t="s">
        <v>119</v>
      </c>
      <c r="D17" s="13">
        <v>124321.28</v>
      </c>
      <c r="E17" s="13">
        <v>0</v>
      </c>
      <c r="F17" s="13">
        <v>124321.28</v>
      </c>
      <c r="G17" s="10"/>
      <c r="I17" s="31">
        <f>D17/D7</f>
        <v>0.132309092142074</v>
      </c>
    </row>
    <row r="18" s="1" customFormat="1" ht="17.05" customHeight="1" spans="1:7">
      <c r="A18" s="17"/>
      <c r="B18" s="17" t="s">
        <v>50</v>
      </c>
      <c r="C18" s="17" t="s">
        <v>120</v>
      </c>
      <c r="D18" s="13">
        <v>40400</v>
      </c>
      <c r="E18" s="13">
        <v>0</v>
      </c>
      <c r="F18" s="13">
        <v>40400</v>
      </c>
      <c r="G18" s="10"/>
    </row>
    <row r="19" s="1" customFormat="1" ht="17.05" customHeight="1" spans="1:7">
      <c r="A19" s="17"/>
      <c r="B19" s="17" t="s">
        <v>61</v>
      </c>
      <c r="C19" s="17" t="s">
        <v>121</v>
      </c>
      <c r="D19" s="13">
        <v>11000</v>
      </c>
      <c r="E19" s="13">
        <v>0</v>
      </c>
      <c r="F19" s="13">
        <v>11000</v>
      </c>
      <c r="G19" s="10"/>
    </row>
    <row r="20" s="1" customFormat="1" ht="17.05" customHeight="1" spans="1:7">
      <c r="A20" s="17"/>
      <c r="B20" s="17" t="s">
        <v>122</v>
      </c>
      <c r="C20" s="17" t="s">
        <v>123</v>
      </c>
      <c r="D20" s="13">
        <v>22220.48</v>
      </c>
      <c r="E20" s="13">
        <v>0</v>
      </c>
      <c r="F20" s="13">
        <v>22220.48</v>
      </c>
      <c r="G20" s="10"/>
    </row>
    <row r="21" s="1" customFormat="1" ht="17.05" customHeight="1" spans="1:7">
      <c r="A21" s="17"/>
      <c r="B21" s="17" t="s">
        <v>124</v>
      </c>
      <c r="C21" s="17" t="s">
        <v>125</v>
      </c>
      <c r="D21" s="13">
        <v>3700.8</v>
      </c>
      <c r="E21" s="13">
        <v>0</v>
      </c>
      <c r="F21" s="13">
        <v>3700.8</v>
      </c>
      <c r="G21" s="10"/>
    </row>
    <row r="22" s="1" customFormat="1" ht="17.05" customHeight="1" spans="1:7">
      <c r="A22" s="17"/>
      <c r="B22" s="17" t="s">
        <v>126</v>
      </c>
      <c r="C22" s="17" t="s">
        <v>127</v>
      </c>
      <c r="D22" s="13">
        <v>20000</v>
      </c>
      <c r="E22" s="13">
        <v>0</v>
      </c>
      <c r="F22" s="13">
        <v>20000</v>
      </c>
      <c r="G22" s="10"/>
    </row>
    <row r="23" s="1" customFormat="1" ht="17.05" customHeight="1" spans="1:7">
      <c r="A23" s="17"/>
      <c r="B23" s="17" t="s">
        <v>128</v>
      </c>
      <c r="C23" s="17" t="s">
        <v>129</v>
      </c>
      <c r="D23" s="13">
        <v>27000</v>
      </c>
      <c r="E23" s="13">
        <v>0</v>
      </c>
      <c r="F23" s="13">
        <v>27000</v>
      </c>
      <c r="G23" s="10"/>
    </row>
    <row r="24" s="1" customFormat="1" ht="17.05" customHeight="1" spans="1:10">
      <c r="A24" s="34" t="s">
        <v>130</v>
      </c>
      <c r="B24" s="34"/>
      <c r="C24" s="34" t="s">
        <v>131</v>
      </c>
      <c r="D24" s="13">
        <v>28812</v>
      </c>
      <c r="E24" s="13">
        <v>28812</v>
      </c>
      <c r="F24" s="13">
        <v>0</v>
      </c>
      <c r="G24" s="10"/>
      <c r="I24" s="31">
        <f>D24/D7</f>
        <v>0.0306632103755483</v>
      </c>
      <c r="J24" s="31">
        <f>E24/E7</f>
        <v>0.0353388632955102</v>
      </c>
    </row>
    <row r="25" s="1" customFormat="1" ht="17.05" customHeight="1" spans="1:7">
      <c r="A25" s="17"/>
      <c r="B25" s="17" t="s">
        <v>66</v>
      </c>
      <c r="C25" s="17" t="s">
        <v>132</v>
      </c>
      <c r="D25" s="13">
        <v>28812</v>
      </c>
      <c r="E25" s="13">
        <v>28812</v>
      </c>
      <c r="F25" s="13">
        <v>0</v>
      </c>
      <c r="G25" s="10"/>
    </row>
    <row r="27" hidden="1" spans="5:6">
      <c r="E27" s="31">
        <f>E7/D7</f>
        <v>0.867690907857925</v>
      </c>
      <c r="F27" s="31">
        <f>F7/D7</f>
        <v>0.132309092142074</v>
      </c>
    </row>
  </sheetData>
  <mergeCells count="15">
    <mergeCell ref="A1:G1"/>
    <mergeCell ref="A2:G2"/>
    <mergeCell ref="A3:C3"/>
    <mergeCell ref="F3:G3"/>
    <mergeCell ref="A4:C4"/>
    <mergeCell ref="D4:F4"/>
    <mergeCell ref="A5:B5"/>
    <mergeCell ref="A7:C7"/>
    <mergeCell ref="A9:A16"/>
    <mergeCell ref="A18:A23"/>
    <mergeCell ref="C5:C6"/>
    <mergeCell ref="D5:D6"/>
    <mergeCell ref="E5:E6"/>
    <mergeCell ref="F5:F6"/>
    <mergeCell ref="G4:G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2" sqref="A2:C2"/>
    </sheetView>
  </sheetViews>
  <sheetFormatPr defaultColWidth="10" defaultRowHeight="13.5" outlineLevelRow="6" outlineLevelCol="2"/>
  <cols>
    <col min="1" max="1" width="43.6" style="1" customWidth="1"/>
    <col min="2" max="2" width="17.95" style="1" customWidth="1"/>
    <col min="3" max="3" width="12.825" style="1" customWidth="1"/>
    <col min="4" max="16384" width="10" style="1"/>
  </cols>
  <sheetData>
    <row r="1" s="1" customFormat="1" ht="14.3" customHeight="1" spans="1:1">
      <c r="A1" s="3" t="s">
        <v>133</v>
      </c>
    </row>
    <row r="2" s="1" customFormat="1" ht="28.45" customHeight="1" spans="1:3">
      <c r="A2" s="14" t="s">
        <v>134</v>
      </c>
      <c r="B2" s="14"/>
      <c r="C2" s="14"/>
    </row>
    <row r="3" s="1" customFormat="1" ht="15.65" customHeight="1" spans="2:3">
      <c r="B3" s="2"/>
      <c r="C3" s="5" t="s">
        <v>2</v>
      </c>
    </row>
    <row r="4" s="1" customFormat="1" ht="15.65" customHeight="1" spans="1:3">
      <c r="A4" s="6" t="s">
        <v>135</v>
      </c>
      <c r="B4" s="6" t="s">
        <v>6</v>
      </c>
      <c r="C4" s="6" t="s">
        <v>82</v>
      </c>
    </row>
    <row r="5" s="1" customFormat="1" ht="15.65" customHeight="1" spans="1:3">
      <c r="A5" s="6" t="s">
        <v>29</v>
      </c>
      <c r="B5" s="13">
        <v>220000</v>
      </c>
      <c r="C5" s="10"/>
    </row>
    <row r="6" s="1" customFormat="1" ht="24" spans="1:3">
      <c r="A6" s="11" t="s">
        <v>136</v>
      </c>
      <c r="B6" s="13">
        <v>200000</v>
      </c>
      <c r="C6" s="10"/>
    </row>
    <row r="7" s="1" customFormat="1" ht="15.65" customHeight="1" spans="1:3">
      <c r="A7" s="11" t="s">
        <v>137</v>
      </c>
      <c r="B7" s="13">
        <v>20000</v>
      </c>
      <c r="C7" s="10"/>
    </row>
  </sheetData>
  <mergeCells count="1">
    <mergeCell ref="A2:C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11"/>
  <sheetViews>
    <sheetView tabSelected="1" workbookViewId="0">
      <selection activeCell="A2" sqref="A2:G2"/>
    </sheetView>
  </sheetViews>
  <sheetFormatPr defaultColWidth="10" defaultRowHeight="13.5" outlineLevelCol="7"/>
  <cols>
    <col min="1" max="1" width="26.8666666666667" style="1" customWidth="1"/>
    <col min="2" max="4" width="17.95" style="1" customWidth="1"/>
    <col min="5" max="5" width="27.4416666666667" style="1" customWidth="1"/>
    <col min="6" max="6" width="17.95" style="1" customWidth="1"/>
    <col min="7" max="7" width="12.825" style="1" customWidth="1"/>
    <col min="8" max="8" width="9.76666666666667" style="1" customWidth="1"/>
    <col min="9" max="16384" width="10" style="1"/>
  </cols>
  <sheetData>
    <row r="1" s="1" customFormat="1" ht="15.65" customHeight="1" spans="1:7">
      <c r="A1" s="3" t="s">
        <v>138</v>
      </c>
      <c r="B1" s="3"/>
      <c r="C1" s="3"/>
      <c r="D1" s="3"/>
      <c r="E1" s="3"/>
      <c r="F1" s="3"/>
      <c r="G1" s="3"/>
    </row>
    <row r="2" s="1" customFormat="1" ht="28.45" customHeight="1" spans="1:7">
      <c r="A2" s="14" t="s">
        <v>139</v>
      </c>
      <c r="B2" s="14"/>
      <c r="C2" s="14"/>
      <c r="D2" s="14"/>
      <c r="E2" s="14"/>
      <c r="F2" s="14"/>
      <c r="G2" s="14"/>
    </row>
    <row r="3" s="1" customFormat="1" ht="15.65" customHeight="1" spans="1:7">
      <c r="A3" s="15"/>
      <c r="B3" s="15"/>
      <c r="C3" s="15"/>
      <c r="D3" s="15"/>
      <c r="E3" s="15"/>
      <c r="F3" s="15"/>
      <c r="G3" s="5" t="s">
        <v>2</v>
      </c>
    </row>
    <row r="4" s="1" customFormat="1" ht="38.4" customHeight="1" spans="1:7">
      <c r="A4" s="21" t="s">
        <v>140</v>
      </c>
      <c r="B4" s="21" t="s">
        <v>141</v>
      </c>
      <c r="C4" s="21" t="s">
        <v>142</v>
      </c>
      <c r="D4" s="21" t="s">
        <v>143</v>
      </c>
      <c r="E4" s="21" t="s">
        <v>144</v>
      </c>
      <c r="F4" s="21" t="s">
        <v>145</v>
      </c>
      <c r="G4" s="6" t="s">
        <v>82</v>
      </c>
    </row>
    <row r="5" s="1" customFormat="1" ht="17.05" customHeight="1" spans="1:8">
      <c r="A5" s="6" t="s">
        <v>29</v>
      </c>
      <c r="B5" s="13">
        <v>31000</v>
      </c>
      <c r="C5" s="13">
        <v>38465</v>
      </c>
      <c r="D5" s="29">
        <f>(B5-C5)/C5</f>
        <v>-0.194072533471988</v>
      </c>
      <c r="E5" s="30"/>
      <c r="F5" s="29">
        <v>0.0267327191338765</v>
      </c>
      <c r="G5" s="10"/>
      <c r="H5" s="31"/>
    </row>
    <row r="6" s="1" customFormat="1" ht="17.05" customHeight="1" spans="1:7">
      <c r="A6" s="11" t="s">
        <v>146</v>
      </c>
      <c r="B6" s="13">
        <v>11000</v>
      </c>
      <c r="C6" s="13">
        <v>10000</v>
      </c>
      <c r="D6" s="29">
        <f>(B6-C6)/C6</f>
        <v>0.1</v>
      </c>
      <c r="E6" s="32" t="s">
        <v>147</v>
      </c>
      <c r="F6" s="29">
        <v>0.00948580356363358</v>
      </c>
      <c r="G6" s="10"/>
    </row>
    <row r="7" s="1" customFormat="1" ht="17.05" customHeight="1" spans="1:7">
      <c r="A7" s="11" t="s">
        <v>148</v>
      </c>
      <c r="B7" s="13">
        <v>0</v>
      </c>
      <c r="C7" s="13">
        <v>0</v>
      </c>
      <c r="D7" s="29"/>
      <c r="E7" s="30"/>
      <c r="F7" s="29">
        <v>0</v>
      </c>
      <c r="G7" s="10"/>
    </row>
    <row r="8" s="1" customFormat="1" ht="17.05" customHeight="1" spans="1:7">
      <c r="A8" s="11" t="s">
        <v>149</v>
      </c>
      <c r="B8" s="13">
        <v>20000</v>
      </c>
      <c r="C8" s="13">
        <v>28465</v>
      </c>
      <c r="D8" s="29">
        <f>(B8-C8)/C8</f>
        <v>-0.297382750746531</v>
      </c>
      <c r="E8" s="30" t="s">
        <v>150</v>
      </c>
      <c r="F8" s="29">
        <v>0.0172469155702429</v>
      </c>
      <c r="G8" s="10"/>
    </row>
    <row r="9" s="1" customFormat="1" ht="17.05" customHeight="1" spans="1:7">
      <c r="A9" s="11" t="s">
        <v>151</v>
      </c>
      <c r="B9" s="13">
        <v>20000</v>
      </c>
      <c r="C9" s="13">
        <v>28465</v>
      </c>
      <c r="D9" s="29">
        <f>(B9-C9)/C9</f>
        <v>-0.297382750746531</v>
      </c>
      <c r="E9" s="30"/>
      <c r="F9" s="29">
        <v>0.0172469155702429</v>
      </c>
      <c r="G9" s="10"/>
    </row>
    <row r="10" s="1" customFormat="1" ht="17.05" customHeight="1" spans="1:7">
      <c r="A10" s="11" t="s">
        <v>152</v>
      </c>
      <c r="B10" s="13">
        <v>0</v>
      </c>
      <c r="C10" s="13">
        <v>0</v>
      </c>
      <c r="D10" s="29"/>
      <c r="E10" s="30"/>
      <c r="F10" s="29">
        <v>0</v>
      </c>
      <c r="G10" s="10"/>
    </row>
    <row r="11" s="1" customFormat="1" ht="108.5" customHeight="1" spans="1:7">
      <c r="A11" s="3" t="s">
        <v>153</v>
      </c>
      <c r="B11" s="3"/>
      <c r="C11" s="3"/>
      <c r="D11" s="3"/>
      <c r="E11" s="3"/>
      <c r="F11" s="3"/>
      <c r="G11" s="3"/>
    </row>
  </sheetData>
  <mergeCells count="4">
    <mergeCell ref="A1:G1"/>
    <mergeCell ref="A2:G2"/>
    <mergeCell ref="A3:F3"/>
    <mergeCell ref="A11:G1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N40" sqref="N40"/>
    </sheetView>
  </sheetViews>
  <sheetFormatPr defaultColWidth="10" defaultRowHeight="13.5" outlineLevelCol="7"/>
  <cols>
    <col min="1" max="1" width="5.13333333333333" style="1" customWidth="1"/>
    <col min="2" max="3" width="4.1" style="1" customWidth="1"/>
    <col min="4" max="4" width="25.65" style="1" customWidth="1"/>
    <col min="5" max="7" width="12.825" style="1" customWidth="1"/>
    <col min="8" max="8" width="10.2583333333333" style="1" customWidth="1"/>
    <col min="9" max="16384" width="10" style="1"/>
  </cols>
  <sheetData>
    <row r="1" s="1" customFormat="1" ht="14.3" customHeight="1" spans="1:8">
      <c r="A1" s="3" t="s">
        <v>154</v>
      </c>
      <c r="B1" s="3"/>
      <c r="C1" s="3"/>
      <c r="D1" s="3"/>
      <c r="E1" s="3"/>
      <c r="F1" s="3"/>
      <c r="G1" s="3"/>
      <c r="H1" s="3"/>
    </row>
    <row r="2" s="1" customFormat="1" ht="22.75" customHeight="1" spans="1:8">
      <c r="A2" s="14" t="s">
        <v>155</v>
      </c>
      <c r="B2" s="14"/>
      <c r="C2" s="14"/>
      <c r="D2" s="14"/>
      <c r="E2" s="14"/>
      <c r="F2" s="14"/>
      <c r="G2" s="14"/>
      <c r="H2" s="14"/>
    </row>
    <row r="3" s="1" customFormat="1" ht="15.65" customHeight="1" spans="1:8">
      <c r="A3" s="15"/>
      <c r="B3" s="15"/>
      <c r="C3" s="15"/>
      <c r="D3" s="15"/>
      <c r="E3" s="15"/>
      <c r="H3" s="5" t="s">
        <v>2</v>
      </c>
    </row>
    <row r="4" s="1" customFormat="1" ht="15.65" customHeight="1" spans="1:8">
      <c r="A4" s="6" t="s">
        <v>27</v>
      </c>
      <c r="B4" s="6"/>
      <c r="C4" s="6"/>
      <c r="D4" s="6" t="s">
        <v>28</v>
      </c>
      <c r="E4" s="6" t="s">
        <v>156</v>
      </c>
      <c r="F4" s="6"/>
      <c r="G4" s="6"/>
      <c r="H4" s="6" t="s">
        <v>82</v>
      </c>
    </row>
    <row r="5" s="1" customFormat="1" ht="15.65" customHeight="1" spans="1:8">
      <c r="A5" s="6" t="s">
        <v>32</v>
      </c>
      <c r="B5" s="6" t="s">
        <v>33</v>
      </c>
      <c r="C5" s="6" t="s">
        <v>34</v>
      </c>
      <c r="D5" s="6"/>
      <c r="E5" s="6" t="s">
        <v>29</v>
      </c>
      <c r="F5" s="6" t="s">
        <v>76</v>
      </c>
      <c r="G5" s="6" t="s">
        <v>77</v>
      </c>
      <c r="H5" s="6"/>
    </row>
    <row r="6" s="1" customFormat="1" ht="15.65" customHeight="1" spans="1:8">
      <c r="A6" s="21" t="s">
        <v>29</v>
      </c>
      <c r="B6" s="21"/>
      <c r="C6" s="21"/>
      <c r="D6" s="21"/>
      <c r="E6" s="22">
        <f t="shared" ref="E6:G6" si="0">SUM(E7)</f>
        <v>0</v>
      </c>
      <c r="F6" s="22">
        <f t="shared" si="0"/>
        <v>0</v>
      </c>
      <c r="G6" s="22">
        <f t="shared" si="0"/>
        <v>0</v>
      </c>
      <c r="H6" s="23"/>
    </row>
    <row r="7" s="1" customFormat="1" ht="15.65" customHeight="1" spans="1:8">
      <c r="A7" s="25"/>
      <c r="B7" s="11"/>
      <c r="C7" s="11"/>
      <c r="D7" s="25"/>
      <c r="E7" s="22">
        <f t="shared" ref="E7:G7" si="1">SUM(E8)</f>
        <v>0</v>
      </c>
      <c r="F7" s="22">
        <f t="shared" si="1"/>
        <v>0</v>
      </c>
      <c r="G7" s="22">
        <f t="shared" si="1"/>
        <v>0</v>
      </c>
      <c r="H7" s="26"/>
    </row>
    <row r="8" s="1" customFormat="1" ht="15.65" customHeight="1" spans="1:8">
      <c r="A8" s="27"/>
      <c r="B8" s="17"/>
      <c r="C8" s="11"/>
      <c r="D8" s="17"/>
      <c r="E8" s="13">
        <f t="shared" ref="E8:G8" si="2">SUM(E9)</f>
        <v>0</v>
      </c>
      <c r="F8" s="13">
        <f t="shared" si="2"/>
        <v>0</v>
      </c>
      <c r="G8" s="13">
        <f t="shared" si="2"/>
        <v>0</v>
      </c>
      <c r="H8" s="7"/>
    </row>
    <row r="9" s="1" customFormat="1" ht="15.65" customHeight="1" spans="1:8">
      <c r="A9" s="27"/>
      <c r="B9" s="11"/>
      <c r="C9" s="17"/>
      <c r="D9" s="17"/>
      <c r="E9" s="13">
        <v>0</v>
      </c>
      <c r="F9" s="13">
        <v>0</v>
      </c>
      <c r="G9" s="13">
        <v>0</v>
      </c>
      <c r="H9" s="28"/>
    </row>
    <row r="10" s="1" customFormat="1" ht="14.3" customHeight="1"/>
    <row r="11" s="1" customFormat="1" ht="14.3" customHeight="1"/>
    <row r="12" s="1" customFormat="1" ht="14.3" customHeight="1" spans="1:1">
      <c r="A12" s="2"/>
    </row>
  </sheetData>
  <mergeCells count="9">
    <mergeCell ref="A1:H1"/>
    <mergeCell ref="A2:H2"/>
    <mergeCell ref="A3:E3"/>
    <mergeCell ref="A4:C4"/>
    <mergeCell ref="E4:G4"/>
    <mergeCell ref="A6:D6"/>
    <mergeCell ref="A8:A9"/>
    <mergeCell ref="D4:D5"/>
    <mergeCell ref="H4:H5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P39" sqref="P39"/>
    </sheetView>
  </sheetViews>
  <sheetFormatPr defaultColWidth="10" defaultRowHeight="13.5" outlineLevelCol="7"/>
  <cols>
    <col min="1" max="1" width="5.13333333333333" style="1" customWidth="1"/>
    <col min="2" max="3" width="4.1" style="1" customWidth="1"/>
    <col min="4" max="4" width="25.65" style="1" customWidth="1"/>
    <col min="5" max="7" width="12.825" style="1" customWidth="1"/>
    <col min="8" max="8" width="10.2583333333333" style="1" customWidth="1"/>
    <col min="9" max="16384" width="10" style="1"/>
  </cols>
  <sheetData>
    <row r="1" s="1" customFormat="1" ht="14.3" customHeight="1" spans="1:8">
      <c r="A1" s="3" t="s">
        <v>157</v>
      </c>
      <c r="B1" s="3"/>
      <c r="C1" s="3"/>
      <c r="D1" s="3"/>
      <c r="E1" s="3"/>
      <c r="F1" s="3"/>
      <c r="G1" s="3"/>
      <c r="H1" s="3"/>
    </row>
    <row r="2" s="1" customFormat="1" ht="22.75" customHeight="1" spans="1:8">
      <c r="A2" s="14" t="s">
        <v>158</v>
      </c>
      <c r="B2" s="14"/>
      <c r="C2" s="14"/>
      <c r="D2" s="14"/>
      <c r="E2" s="14"/>
      <c r="F2" s="14"/>
      <c r="G2" s="14"/>
      <c r="H2" s="14"/>
    </row>
    <row r="3" s="1" customFormat="1" ht="15.65" customHeight="1" spans="1:8">
      <c r="A3" s="15"/>
      <c r="B3" s="15"/>
      <c r="C3" s="15"/>
      <c r="D3" s="15"/>
      <c r="E3" s="15"/>
      <c r="H3" s="5" t="s">
        <v>2</v>
      </c>
    </row>
    <row r="4" s="1" customFormat="1" ht="15.65" customHeight="1" spans="1:8">
      <c r="A4" s="6" t="s">
        <v>27</v>
      </c>
      <c r="B4" s="6"/>
      <c r="C4" s="6"/>
      <c r="D4" s="6" t="s">
        <v>28</v>
      </c>
      <c r="E4" s="6" t="s">
        <v>156</v>
      </c>
      <c r="F4" s="6"/>
      <c r="G4" s="6"/>
      <c r="H4" s="6" t="s">
        <v>82</v>
      </c>
    </row>
    <row r="5" s="1" customFormat="1" ht="15.65" customHeight="1" spans="1:8">
      <c r="A5" s="6" t="s">
        <v>32</v>
      </c>
      <c r="B5" s="6" t="s">
        <v>33</v>
      </c>
      <c r="C5" s="6" t="s">
        <v>34</v>
      </c>
      <c r="D5" s="6"/>
      <c r="E5" s="6" t="s">
        <v>29</v>
      </c>
      <c r="F5" s="6" t="s">
        <v>76</v>
      </c>
      <c r="G5" s="6" t="s">
        <v>77</v>
      </c>
      <c r="H5" s="6"/>
    </row>
    <row r="6" s="1" customFormat="1" ht="15.65" customHeight="1" spans="1:8">
      <c r="A6" s="21" t="s">
        <v>29</v>
      </c>
      <c r="B6" s="21"/>
      <c r="C6" s="21"/>
      <c r="D6" s="21"/>
      <c r="E6" s="22">
        <f t="shared" ref="E6:G6" si="0">SUM(E7)</f>
        <v>0</v>
      </c>
      <c r="F6" s="22">
        <f t="shared" si="0"/>
        <v>0</v>
      </c>
      <c r="G6" s="22">
        <f t="shared" si="0"/>
        <v>0</v>
      </c>
      <c r="H6" s="23"/>
    </row>
    <row r="7" s="1" customFormat="1" ht="15.65" customHeight="1" spans="1:8">
      <c r="A7" s="25"/>
      <c r="B7" s="11"/>
      <c r="C7" s="11"/>
      <c r="D7" s="25"/>
      <c r="E7" s="22">
        <f t="shared" ref="E7:G7" si="1">SUM(E8)</f>
        <v>0</v>
      </c>
      <c r="F7" s="22">
        <f t="shared" si="1"/>
        <v>0</v>
      </c>
      <c r="G7" s="22">
        <f t="shared" si="1"/>
        <v>0</v>
      </c>
      <c r="H7" s="26"/>
    </row>
    <row r="8" s="1" customFormat="1" ht="15.65" customHeight="1" spans="1:8">
      <c r="A8" s="27"/>
      <c r="B8" s="17"/>
      <c r="C8" s="11"/>
      <c r="D8" s="17"/>
      <c r="E8" s="13">
        <f t="shared" ref="E8:G8" si="2">SUM(E9)</f>
        <v>0</v>
      </c>
      <c r="F8" s="13">
        <f t="shared" si="2"/>
        <v>0</v>
      </c>
      <c r="G8" s="13">
        <f t="shared" si="2"/>
        <v>0</v>
      </c>
      <c r="H8" s="7"/>
    </row>
    <row r="9" s="1" customFormat="1" ht="15.65" customHeight="1" spans="1:8">
      <c r="A9" s="27"/>
      <c r="B9" s="11"/>
      <c r="C9" s="17"/>
      <c r="D9" s="17"/>
      <c r="E9" s="13">
        <v>0</v>
      </c>
      <c r="F9" s="13">
        <v>0</v>
      </c>
      <c r="G9" s="13">
        <v>0</v>
      </c>
      <c r="H9" s="28"/>
    </row>
    <row r="10" s="1" customFormat="1" ht="14.3" customHeight="1"/>
    <row r="11" s="1" customFormat="1" ht="14.3" customHeight="1"/>
    <row r="12" s="1" customFormat="1" ht="14.3" customHeight="1" spans="1:1">
      <c r="A12" s="2"/>
    </row>
  </sheetData>
  <mergeCells count="9">
    <mergeCell ref="A1:H1"/>
    <mergeCell ref="A2:H2"/>
    <mergeCell ref="A3:E3"/>
    <mergeCell ref="A4:C4"/>
    <mergeCell ref="E4:G4"/>
    <mergeCell ref="A6:D6"/>
    <mergeCell ref="A8:A9"/>
    <mergeCell ref="D4:D5"/>
    <mergeCell ref="H4:H5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2" sqref="A2:D2"/>
    </sheetView>
  </sheetViews>
  <sheetFormatPr defaultColWidth="10" defaultRowHeight="13.5" outlineLevelCol="3"/>
  <cols>
    <col min="1" max="1" width="40.025" style="1" customWidth="1"/>
    <col min="2" max="2" width="13.575" style="1" customWidth="1"/>
    <col min="3" max="3" width="15.8833333333333" style="1" customWidth="1"/>
    <col min="4" max="4" width="18.325" style="1" customWidth="1"/>
    <col min="5" max="6" width="10.6666666666667" style="1"/>
    <col min="7" max="16384" width="10" style="1"/>
  </cols>
  <sheetData>
    <row r="1" s="1" customFormat="1" ht="14.3" customHeight="1" spans="1:4">
      <c r="A1" s="3" t="s">
        <v>159</v>
      </c>
      <c r="B1" s="3"/>
      <c r="C1" s="3"/>
      <c r="D1" s="3"/>
    </row>
    <row r="2" s="1" customFormat="1" ht="22.75" customHeight="1" spans="1:4">
      <c r="A2" s="14" t="s">
        <v>160</v>
      </c>
      <c r="B2" s="14"/>
      <c r="C2" s="14"/>
      <c r="D2" s="14"/>
    </row>
    <row r="3" s="1" customFormat="1" ht="15.65" customHeight="1" spans="1:4">
      <c r="A3" s="15"/>
      <c r="B3" s="15"/>
      <c r="C3" s="15"/>
      <c r="D3" s="5" t="s">
        <v>2</v>
      </c>
    </row>
    <row r="4" s="1" customFormat="1" ht="17.05" customHeight="1" spans="1:4">
      <c r="A4" s="6" t="s">
        <v>161</v>
      </c>
      <c r="B4" s="6" t="s">
        <v>162</v>
      </c>
      <c r="C4" s="6" t="s">
        <v>163</v>
      </c>
      <c r="D4" s="6" t="s">
        <v>82</v>
      </c>
    </row>
    <row r="5" s="1" customFormat="1" ht="17.05" customHeight="1" spans="1:4">
      <c r="A5" s="18" t="s">
        <v>164</v>
      </c>
      <c r="B5" s="24"/>
      <c r="C5" s="24">
        <v>855979.22</v>
      </c>
      <c r="D5" s="10"/>
    </row>
    <row r="6" s="1" customFormat="1" ht="17.05" customHeight="1" spans="1:4">
      <c r="A6" s="11" t="s">
        <v>165</v>
      </c>
      <c r="B6" s="24"/>
      <c r="C6" s="24">
        <v>577106.19</v>
      </c>
      <c r="D6" s="10"/>
    </row>
    <row r="7" s="1" customFormat="1" ht="17.05" customHeight="1" spans="1:4">
      <c r="A7" s="11" t="s">
        <v>166</v>
      </c>
      <c r="B7" s="24"/>
      <c r="C7" s="24">
        <v>318105.88</v>
      </c>
      <c r="D7" s="10"/>
    </row>
    <row r="8" s="1" customFormat="1" ht="17.05" customHeight="1" spans="1:4">
      <c r="A8" s="11" t="s">
        <v>167</v>
      </c>
      <c r="B8" s="24"/>
      <c r="C8" s="24"/>
      <c r="D8" s="10"/>
    </row>
    <row r="9" s="1" customFormat="1" ht="17.05" customHeight="1" spans="1:4">
      <c r="A9" s="11" t="s">
        <v>168</v>
      </c>
      <c r="B9" s="24"/>
      <c r="C9" s="24"/>
      <c r="D9" s="10"/>
    </row>
    <row r="10" s="1" customFormat="1" ht="17.05" customHeight="1" spans="1:4">
      <c r="A10" s="11" t="s">
        <v>169</v>
      </c>
      <c r="B10" s="24"/>
      <c r="C10" s="24"/>
      <c r="D10" s="10"/>
    </row>
    <row r="11" s="1" customFormat="1" ht="17.05" customHeight="1" spans="1:4">
      <c r="A11" s="11" t="s">
        <v>170</v>
      </c>
      <c r="B11" s="24"/>
      <c r="C11" s="24"/>
      <c r="D11" s="10"/>
    </row>
    <row r="12" s="1" customFormat="1" ht="17.05" customHeight="1" spans="1:4">
      <c r="A12" s="11" t="s">
        <v>171</v>
      </c>
      <c r="B12" s="24">
        <v>1</v>
      </c>
      <c r="C12" s="24">
        <f>C13</f>
        <v>179800</v>
      </c>
      <c r="D12" s="10"/>
    </row>
    <row r="13" s="1" customFormat="1" ht="17.05" customHeight="1" spans="1:4">
      <c r="A13" s="11" t="s">
        <v>172</v>
      </c>
      <c r="B13" s="24">
        <v>1</v>
      </c>
      <c r="C13" s="24">
        <v>179800</v>
      </c>
      <c r="D13" s="10"/>
    </row>
    <row r="14" s="1" customFormat="1" ht="17.05" customHeight="1" spans="1:4">
      <c r="A14" s="11" t="s">
        <v>173</v>
      </c>
      <c r="B14" s="24"/>
      <c r="C14" s="24"/>
      <c r="D14" s="10"/>
    </row>
    <row r="15" s="1" customFormat="1" ht="17.05" customHeight="1" spans="1:4">
      <c r="A15" s="11" t="s">
        <v>174</v>
      </c>
      <c r="B15" s="24"/>
      <c r="C15" s="24"/>
      <c r="D15" s="10"/>
    </row>
    <row r="16" s="1" customFormat="1" ht="17.05" customHeight="1" spans="1:4">
      <c r="A16" s="11" t="s">
        <v>175</v>
      </c>
      <c r="B16" s="24"/>
      <c r="C16" s="24"/>
      <c r="D16" s="10"/>
    </row>
    <row r="17" s="1" customFormat="1" ht="17.05" customHeight="1" spans="1:4">
      <c r="A17" s="11" t="s">
        <v>176</v>
      </c>
      <c r="B17" s="24"/>
      <c r="C17" s="24"/>
      <c r="D17" s="10"/>
    </row>
    <row r="18" s="1" customFormat="1" ht="17.05" customHeight="1" spans="1:4">
      <c r="A18" s="11" t="s">
        <v>177</v>
      </c>
      <c r="B18" s="24"/>
      <c r="C18" s="24"/>
      <c r="D18" s="10"/>
    </row>
    <row r="19" s="1" customFormat="1" ht="17.05" customHeight="1" spans="1:4">
      <c r="A19" s="11" t="s">
        <v>178</v>
      </c>
      <c r="B19" s="24"/>
      <c r="C19" s="24"/>
      <c r="D19" s="10"/>
    </row>
    <row r="20" s="1" customFormat="1" ht="17.05" customHeight="1" spans="1:4">
      <c r="A20" s="11" t="s">
        <v>179</v>
      </c>
      <c r="B20" s="24"/>
      <c r="C20" s="24"/>
      <c r="D20" s="10"/>
    </row>
    <row r="21" s="1" customFormat="1" ht="17.05" customHeight="1" spans="1:4">
      <c r="A21" s="11" t="s">
        <v>180</v>
      </c>
      <c r="B21" s="24"/>
      <c r="C21" s="24">
        <f>C7-C12</f>
        <v>138305.88</v>
      </c>
      <c r="D21" s="10"/>
    </row>
    <row r="22" s="1" customFormat="1" ht="17.05" customHeight="1" spans="1:4">
      <c r="A22" s="11" t="s">
        <v>181</v>
      </c>
      <c r="B22" s="24"/>
      <c r="C22" s="24">
        <v>39232.85</v>
      </c>
      <c r="D22" s="10"/>
    </row>
    <row r="23" s="1" customFormat="1" ht="17.05" customHeight="1" spans="1:4">
      <c r="A23" s="11" t="s">
        <v>182</v>
      </c>
      <c r="B23" s="24"/>
      <c r="C23" s="24"/>
      <c r="D23" s="10"/>
    </row>
    <row r="24" s="1" customFormat="1" ht="17.05" customHeight="1" spans="1:4">
      <c r="A24" s="11" t="s">
        <v>183</v>
      </c>
      <c r="B24" s="24"/>
      <c r="C24" s="24"/>
      <c r="D24" s="10"/>
    </row>
    <row r="25" s="1" customFormat="1" ht="17.05" customHeight="1" spans="1:4">
      <c r="A25" s="11" t="s">
        <v>184</v>
      </c>
      <c r="B25" s="24"/>
      <c r="C25" s="24"/>
      <c r="D25" s="10"/>
    </row>
    <row r="26" s="1" customFormat="1" ht="17.05" customHeight="1" spans="1:4">
      <c r="A26" s="11" t="s">
        <v>185</v>
      </c>
      <c r="B26" s="24"/>
      <c r="C26" s="24"/>
      <c r="D26" s="10"/>
    </row>
    <row r="27" s="1" customFormat="1" ht="17.05" customHeight="1" spans="1:4">
      <c r="A27" s="11" t="s">
        <v>186</v>
      </c>
      <c r="B27" s="24"/>
      <c r="C27" s="24"/>
      <c r="D27" s="10"/>
    </row>
  </sheetData>
  <mergeCells count="3">
    <mergeCell ref="A1:D1"/>
    <mergeCell ref="A2:D2"/>
    <mergeCell ref="A3:C3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L40" sqref="L40"/>
    </sheetView>
  </sheetViews>
  <sheetFormatPr defaultColWidth="10" defaultRowHeight="13.5"/>
  <cols>
    <col min="1" max="1" width="30.775" style="1" customWidth="1"/>
    <col min="2" max="2" width="17.95" style="1" customWidth="1"/>
    <col min="3" max="4" width="12.825" style="1" customWidth="1"/>
    <col min="5" max="5" width="17.95" style="1" customWidth="1"/>
    <col min="6" max="8" width="10.2583333333333" style="1" customWidth="1"/>
    <col min="9" max="13" width="12.825" style="1" customWidth="1"/>
    <col min="14" max="17" width="10.2583333333333" style="1" customWidth="1"/>
    <col min="18" max="18" width="12.825" style="1" customWidth="1"/>
    <col min="19" max="19" width="10.2583333333333" style="1" customWidth="1"/>
    <col min="20" max="20" width="12.825" style="1" customWidth="1"/>
    <col min="21" max="16384" width="10" style="1"/>
  </cols>
  <sheetData>
    <row r="1" s="1" customFormat="1" ht="14.3" customHeight="1" spans="1:8">
      <c r="A1" s="3" t="s">
        <v>187</v>
      </c>
      <c r="B1" s="3"/>
      <c r="C1" s="3"/>
      <c r="D1" s="3"/>
      <c r="E1" s="3"/>
      <c r="F1" s="3"/>
      <c r="G1" s="3"/>
      <c r="H1" s="3"/>
    </row>
    <row r="2" s="1" customFormat="1" ht="22.75" customHeight="1" spans="1:20">
      <c r="A2" s="14" t="s">
        <v>188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" customFormat="1" ht="15.65" customHeight="1" spans="1:20">
      <c r="A3" s="15"/>
      <c r="B3" s="15"/>
      <c r="C3" s="15"/>
      <c r="D3" s="15"/>
      <c r="E3" s="15"/>
      <c r="H3" s="5"/>
      <c r="R3" s="5"/>
      <c r="T3" s="5" t="s">
        <v>2</v>
      </c>
    </row>
    <row r="4" s="1" customFormat="1" ht="24.85" customHeight="1" spans="1:20">
      <c r="A4" s="6" t="s">
        <v>135</v>
      </c>
      <c r="B4" s="6" t="s">
        <v>189</v>
      </c>
      <c r="C4" s="6" t="s">
        <v>190</v>
      </c>
      <c r="D4" s="6" t="s">
        <v>191</v>
      </c>
      <c r="E4" s="6" t="s">
        <v>192</v>
      </c>
      <c r="F4" s="6" t="s">
        <v>193</v>
      </c>
      <c r="G4" s="6" t="s">
        <v>194</v>
      </c>
      <c r="H4" s="6" t="s">
        <v>195</v>
      </c>
      <c r="I4" s="6" t="s">
        <v>29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43</v>
      </c>
      <c r="Q4" s="6" t="s">
        <v>42</v>
      </c>
      <c r="R4" s="6" t="s">
        <v>44</v>
      </c>
      <c r="S4" s="6" t="s">
        <v>21</v>
      </c>
      <c r="T4" s="6" t="s">
        <v>82</v>
      </c>
    </row>
    <row r="5" s="1" customFormat="1" ht="15.65" customHeight="1" spans="1:20">
      <c r="A5" s="21" t="s">
        <v>29</v>
      </c>
      <c r="B5" s="21"/>
      <c r="C5" s="21"/>
      <c r="D5" s="21"/>
      <c r="E5" s="22"/>
      <c r="F5" s="22"/>
      <c r="G5" s="22"/>
      <c r="H5" s="23"/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/>
      <c r="T5" s="10"/>
    </row>
    <row r="6" s="1" customFormat="1" ht="15.65" customHeight="1" spans="1:20">
      <c r="A6" s="17"/>
      <c r="B6" s="11"/>
      <c r="C6" s="17"/>
      <c r="D6" s="17"/>
      <c r="E6" s="17"/>
      <c r="F6" s="17"/>
      <c r="G6" s="17"/>
      <c r="H6" s="17"/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/>
      <c r="T6" s="10"/>
    </row>
    <row r="7" s="1" customFormat="1" ht="14.3" customHeight="1"/>
    <row r="8" s="1" customFormat="1" ht="14.3" customHeight="1"/>
    <row r="9" s="1" customFormat="1" ht="14.3" customHeight="1" spans="1:1">
      <c r="A9" s="2"/>
    </row>
  </sheetData>
  <mergeCells count="4">
    <mergeCell ref="A1:H1"/>
    <mergeCell ref="A2:T2"/>
    <mergeCell ref="A3:E3"/>
    <mergeCell ref="A5:D5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J43" sqref="J43"/>
    </sheetView>
  </sheetViews>
  <sheetFormatPr defaultColWidth="10" defaultRowHeight="13.5"/>
  <cols>
    <col min="1" max="1" width="30.775" style="1" customWidth="1"/>
    <col min="2" max="3" width="17.95" style="1" customWidth="1"/>
    <col min="4" max="4" width="25.5083333333333" style="1" customWidth="1"/>
    <col min="5" max="9" width="12.825" style="1" customWidth="1"/>
    <col min="10" max="13" width="10.2583333333333" style="1" customWidth="1"/>
    <col min="14" max="14" width="12.825" style="1" customWidth="1"/>
    <col min="15" max="15" width="10.2583333333333" style="1" customWidth="1"/>
    <col min="16" max="16" width="12.825" style="1" customWidth="1"/>
    <col min="17" max="16384" width="10" style="1"/>
  </cols>
  <sheetData>
    <row r="1" s="1" customFormat="1" ht="14.3" customHeight="1" spans="1:4">
      <c r="A1" s="3" t="s">
        <v>196</v>
      </c>
      <c r="B1" s="3"/>
      <c r="C1" s="3"/>
      <c r="D1" s="3"/>
    </row>
    <row r="2" s="1" customFormat="1" ht="22.75" customHeight="1" spans="1:16">
      <c r="A2" s="14" t="s">
        <v>197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" customFormat="1" ht="15.65" customHeight="1" spans="1:16">
      <c r="A3" s="15"/>
      <c r="B3" s="15"/>
      <c r="C3" s="15"/>
      <c r="N3" s="5"/>
      <c r="P3" s="5" t="s">
        <v>2</v>
      </c>
    </row>
    <row r="4" s="1" customFormat="1" ht="24.85" customHeight="1" spans="1:16">
      <c r="A4" s="6" t="s">
        <v>135</v>
      </c>
      <c r="B4" s="6" t="s">
        <v>189</v>
      </c>
      <c r="C4" s="6" t="s">
        <v>198</v>
      </c>
      <c r="D4" s="6" t="s">
        <v>199</v>
      </c>
      <c r="E4" s="6" t="s">
        <v>29</v>
      </c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41</v>
      </c>
      <c r="L4" s="6" t="s">
        <v>43</v>
      </c>
      <c r="M4" s="6" t="s">
        <v>42</v>
      </c>
      <c r="N4" s="6" t="s">
        <v>44</v>
      </c>
      <c r="O4" s="6" t="s">
        <v>21</v>
      </c>
      <c r="P4" s="6" t="s">
        <v>82</v>
      </c>
    </row>
    <row r="5" s="1" customFormat="1" ht="15.65" customHeight="1" spans="1:16">
      <c r="A5" s="21" t="s">
        <v>29</v>
      </c>
      <c r="B5" s="21"/>
      <c r="C5" s="22"/>
      <c r="D5" s="22"/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/>
      <c r="P5" s="10"/>
    </row>
    <row r="6" s="1" customFormat="1" ht="15.65" customHeight="1" spans="1:16">
      <c r="A6" s="17"/>
      <c r="B6" s="11"/>
      <c r="C6" s="17"/>
      <c r="D6" s="17"/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/>
      <c r="P6" s="10"/>
    </row>
    <row r="7" s="1" customFormat="1" ht="14.3" customHeight="1"/>
    <row r="8" s="1" customFormat="1" ht="14.3" customHeight="1"/>
    <row r="9" s="1" customFormat="1" ht="14.3" customHeight="1" spans="1:1">
      <c r="A9" s="2"/>
    </row>
  </sheetData>
  <mergeCells count="4">
    <mergeCell ref="A1:D1"/>
    <mergeCell ref="A2:P2"/>
    <mergeCell ref="A3:C3"/>
    <mergeCell ref="A5:B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4" workbookViewId="0">
      <selection activeCell="D28" sqref="D28:G28"/>
    </sheetView>
  </sheetViews>
  <sheetFormatPr defaultColWidth="10" defaultRowHeight="13.5" outlineLevelCol="6"/>
  <cols>
    <col min="1" max="1" width="12.825" style="1" customWidth="1"/>
    <col min="2" max="2" width="17.95" style="1" customWidth="1"/>
    <col min="3" max="3" width="3.525" style="1" customWidth="1"/>
    <col min="4" max="4" width="16.0083333333333" style="1" customWidth="1"/>
    <col min="5" max="5" width="30.1333333333333" style="1" customWidth="1"/>
    <col min="6" max="6" width="17.95" style="1" customWidth="1"/>
    <col min="7" max="7" width="18.1833333333333" style="1" customWidth="1"/>
    <col min="8" max="16384" width="10" style="1"/>
  </cols>
  <sheetData>
    <row r="1" s="1" customFormat="1" ht="14.3" customHeight="1" spans="1:5">
      <c r="A1" s="3" t="s">
        <v>200</v>
      </c>
      <c r="B1" s="3"/>
      <c r="C1" s="3"/>
      <c r="D1" s="3"/>
      <c r="E1" s="3"/>
    </row>
    <row r="2" s="1" customFormat="1" ht="22.75" customHeight="1" spans="1:7">
      <c r="A2" s="14" t="s">
        <v>201</v>
      </c>
      <c r="B2" s="14"/>
      <c r="C2" s="14"/>
      <c r="D2" s="14"/>
      <c r="E2" s="14"/>
      <c r="F2" s="14"/>
      <c r="G2" s="14"/>
    </row>
    <row r="3" s="1" customFormat="1" ht="22.75" customHeight="1" spans="1:7">
      <c r="A3" s="15"/>
      <c r="B3" s="15"/>
      <c r="C3" s="15"/>
      <c r="D3" s="15"/>
      <c r="G3" s="5" t="s">
        <v>2</v>
      </c>
    </row>
    <row r="4" s="1" customFormat="1" ht="31" customHeight="1" spans="1:7">
      <c r="A4" s="6" t="s">
        <v>202</v>
      </c>
      <c r="B4" s="16" t="s">
        <v>203</v>
      </c>
      <c r="C4" s="16"/>
      <c r="D4" s="16"/>
      <c r="E4" s="6" t="s">
        <v>204</v>
      </c>
      <c r="F4" s="17" t="s">
        <v>205</v>
      </c>
      <c r="G4" s="17"/>
    </row>
    <row r="5" s="1" customFormat="1" ht="22.75" customHeight="1" spans="1:7">
      <c r="A5" s="6" t="s">
        <v>206</v>
      </c>
      <c r="B5" s="11" t="s">
        <v>207</v>
      </c>
      <c r="C5" s="11"/>
      <c r="D5" s="11"/>
      <c r="E5" s="6" t="s">
        <v>208</v>
      </c>
      <c r="F5" s="11" t="s">
        <v>207</v>
      </c>
      <c r="G5" s="11"/>
    </row>
    <row r="6" s="1" customFormat="1" ht="22.75" customHeight="1" spans="1:7">
      <c r="A6" s="6" t="s">
        <v>209</v>
      </c>
      <c r="B6" s="18" t="s">
        <v>210</v>
      </c>
      <c r="C6" s="18"/>
      <c r="D6" s="19">
        <v>200000</v>
      </c>
      <c r="E6" s="19"/>
      <c r="F6" s="19"/>
      <c r="G6" s="19"/>
    </row>
    <row r="7" s="1" customFormat="1" ht="22.75" customHeight="1" spans="1:7">
      <c r="A7" s="6"/>
      <c r="B7" s="18" t="s">
        <v>211</v>
      </c>
      <c r="C7" s="18"/>
      <c r="D7" s="19">
        <v>200000</v>
      </c>
      <c r="E7" s="19"/>
      <c r="F7" s="19"/>
      <c r="G7" s="19"/>
    </row>
    <row r="8" s="1" customFormat="1" ht="22.75" customHeight="1" spans="1:7">
      <c r="A8" s="6"/>
      <c r="B8" s="18" t="s">
        <v>212</v>
      </c>
      <c r="C8" s="18"/>
      <c r="D8" s="19">
        <v>0</v>
      </c>
      <c r="E8" s="19"/>
      <c r="F8" s="19"/>
      <c r="G8" s="19"/>
    </row>
    <row r="9" s="1" customFormat="1" ht="22.75" customHeight="1" spans="1:7">
      <c r="A9" s="6" t="s">
        <v>213</v>
      </c>
      <c r="B9" s="11" t="s">
        <v>214</v>
      </c>
      <c r="C9" s="11"/>
      <c r="D9" s="11"/>
      <c r="E9" s="11"/>
      <c r="F9" s="11"/>
      <c r="G9" s="11"/>
    </row>
    <row r="10" s="1" customFormat="1" ht="22.75" customHeight="1" spans="1:7">
      <c r="A10" s="6" t="s">
        <v>215</v>
      </c>
      <c r="B10" s="6" t="s">
        <v>216</v>
      </c>
      <c r="C10" s="6" t="s">
        <v>217</v>
      </c>
      <c r="D10" s="6"/>
      <c r="E10" s="6" t="s">
        <v>218</v>
      </c>
      <c r="F10" s="20" t="s">
        <v>219</v>
      </c>
      <c r="G10" s="6" t="s">
        <v>220</v>
      </c>
    </row>
    <row r="11" s="1" customFormat="1" ht="22.75" customHeight="1" spans="1:7">
      <c r="A11" s="6"/>
      <c r="B11" s="17" t="s">
        <v>221</v>
      </c>
      <c r="C11" s="17" t="s">
        <v>222</v>
      </c>
      <c r="D11" s="17"/>
      <c r="E11" s="17" t="s">
        <v>223</v>
      </c>
      <c r="F11" s="17" t="s">
        <v>224</v>
      </c>
      <c r="G11" s="17"/>
    </row>
    <row r="12" s="1" customFormat="1" ht="22.75" customHeight="1" spans="1:7">
      <c r="A12" s="6"/>
      <c r="B12" s="17"/>
      <c r="C12" s="17" t="s">
        <v>225</v>
      </c>
      <c r="D12" s="17"/>
      <c r="E12" s="17" t="s">
        <v>226</v>
      </c>
      <c r="F12" s="17" t="s">
        <v>226</v>
      </c>
      <c r="G12" s="17"/>
    </row>
    <row r="13" s="1" customFormat="1" ht="22.75" customHeight="1" spans="1:7">
      <c r="A13" s="6"/>
      <c r="B13" s="17"/>
      <c r="C13" s="17" t="s">
        <v>227</v>
      </c>
      <c r="D13" s="17"/>
      <c r="E13" s="17" t="s">
        <v>228</v>
      </c>
      <c r="F13" s="17" t="s">
        <v>229</v>
      </c>
      <c r="G13" s="17"/>
    </row>
    <row r="14" s="1" customFormat="1" ht="22.75" customHeight="1" spans="1:7">
      <c r="A14" s="6"/>
      <c r="B14" s="17"/>
      <c r="C14" s="17" t="s">
        <v>230</v>
      </c>
      <c r="D14" s="17"/>
      <c r="E14" s="17" t="s">
        <v>231</v>
      </c>
      <c r="F14" s="17" t="s">
        <v>232</v>
      </c>
      <c r="G14" s="17"/>
    </row>
    <row r="15" s="1" customFormat="1" ht="22.75" customHeight="1" spans="1:7">
      <c r="A15" s="6"/>
      <c r="B15" s="17" t="s">
        <v>233</v>
      </c>
      <c r="C15" s="17" t="s">
        <v>234</v>
      </c>
      <c r="D15" s="17"/>
      <c r="E15" s="17" t="s">
        <v>235</v>
      </c>
      <c r="F15" s="17" t="s">
        <v>236</v>
      </c>
      <c r="G15" s="17"/>
    </row>
    <row r="16" s="1" customFormat="1" ht="22.75" customHeight="1" spans="1:7">
      <c r="A16" s="6"/>
      <c r="B16" s="17"/>
      <c r="C16" s="17" t="s">
        <v>237</v>
      </c>
      <c r="D16" s="17"/>
      <c r="E16" s="17" t="s">
        <v>238</v>
      </c>
      <c r="F16" s="17" t="s">
        <v>239</v>
      </c>
      <c r="G16" s="17"/>
    </row>
    <row r="17" s="1" customFormat="1" ht="22.75" customHeight="1" spans="1:7">
      <c r="A17" s="6"/>
      <c r="B17" s="17" t="s">
        <v>240</v>
      </c>
      <c r="C17" s="17" t="s">
        <v>241</v>
      </c>
      <c r="D17" s="17"/>
      <c r="E17" s="17" t="s">
        <v>242</v>
      </c>
      <c r="F17" s="17" t="s">
        <v>243</v>
      </c>
      <c r="G17" s="17"/>
    </row>
    <row r="18" s="1" customFormat="1" ht="15.65" customHeight="1" spans="1:1">
      <c r="A18" s="2"/>
    </row>
    <row r="19" s="1" customFormat="1" ht="15.65" customHeight="1"/>
    <row r="20" s="1" customFormat="1" ht="15.65" customHeight="1"/>
    <row r="21" s="1" customFormat="1" ht="17.05" customHeight="1" spans="1:5">
      <c r="A21" s="3" t="s">
        <v>200</v>
      </c>
      <c r="B21" s="3"/>
      <c r="C21" s="3"/>
      <c r="D21" s="3"/>
      <c r="E21" s="3"/>
    </row>
    <row r="22" s="1" customFormat="1" ht="15.65" customHeight="1" spans="1:7">
      <c r="A22" s="14" t="s">
        <v>201</v>
      </c>
      <c r="B22" s="14"/>
      <c r="C22" s="14"/>
      <c r="D22" s="14"/>
      <c r="E22" s="14"/>
      <c r="F22" s="14"/>
      <c r="G22" s="14"/>
    </row>
    <row r="23" spans="1:7">
      <c r="A23" s="15"/>
      <c r="B23" s="15"/>
      <c r="C23" s="15"/>
      <c r="D23" s="15"/>
      <c r="G23" s="5" t="s">
        <v>2</v>
      </c>
    </row>
    <row r="24" ht="37" customHeight="1" spans="1:7">
      <c r="A24" s="6" t="s">
        <v>202</v>
      </c>
      <c r="B24" s="16" t="s">
        <v>244</v>
      </c>
      <c r="C24" s="16"/>
      <c r="D24" s="16"/>
      <c r="E24" s="6" t="s">
        <v>204</v>
      </c>
      <c r="F24" s="17" t="s">
        <v>245</v>
      </c>
      <c r="G24" s="17"/>
    </row>
    <row r="25" spans="1:7">
      <c r="A25" s="6" t="s">
        <v>206</v>
      </c>
      <c r="B25" s="11" t="s">
        <v>246</v>
      </c>
      <c r="C25" s="11"/>
      <c r="D25" s="11"/>
      <c r="E25" s="6" t="s">
        <v>208</v>
      </c>
      <c r="F25" s="11" t="s">
        <v>246</v>
      </c>
      <c r="G25" s="11"/>
    </row>
    <row r="26" spans="1:7">
      <c r="A26" s="6" t="s">
        <v>209</v>
      </c>
      <c r="B26" s="18" t="s">
        <v>210</v>
      </c>
      <c r="C26" s="18"/>
      <c r="D26" s="19">
        <v>20000</v>
      </c>
      <c r="E26" s="19"/>
      <c r="F26" s="19"/>
      <c r="G26" s="19"/>
    </row>
    <row r="27" spans="1:7">
      <c r="A27" s="6"/>
      <c r="B27" s="18" t="s">
        <v>211</v>
      </c>
      <c r="C27" s="18"/>
      <c r="D27" s="19">
        <v>20000</v>
      </c>
      <c r="E27" s="19"/>
      <c r="F27" s="19"/>
      <c r="G27" s="19"/>
    </row>
    <row r="28" spans="1:7">
      <c r="A28" s="6"/>
      <c r="B28" s="18" t="s">
        <v>212</v>
      </c>
      <c r="C28" s="18"/>
      <c r="D28" s="19">
        <v>0</v>
      </c>
      <c r="E28" s="19"/>
      <c r="F28" s="19"/>
      <c r="G28" s="19"/>
    </row>
    <row r="29" spans="1:7">
      <c r="A29" s="6" t="s">
        <v>213</v>
      </c>
      <c r="B29" s="11" t="s">
        <v>247</v>
      </c>
      <c r="C29" s="11"/>
      <c r="D29" s="11"/>
      <c r="E29" s="11"/>
      <c r="F29" s="11"/>
      <c r="G29" s="11"/>
    </row>
    <row r="30" spans="1:7">
      <c r="A30" s="6" t="s">
        <v>215</v>
      </c>
      <c r="B30" s="6" t="s">
        <v>216</v>
      </c>
      <c r="C30" s="6" t="s">
        <v>217</v>
      </c>
      <c r="D30" s="6"/>
      <c r="E30" s="6" t="s">
        <v>218</v>
      </c>
      <c r="F30" s="20" t="s">
        <v>219</v>
      </c>
      <c r="G30" s="6" t="s">
        <v>220</v>
      </c>
    </row>
    <row r="31" spans="1:7">
      <c r="A31" s="6"/>
      <c r="B31" s="17" t="s">
        <v>221</v>
      </c>
      <c r="C31" s="17" t="s">
        <v>222</v>
      </c>
      <c r="D31" s="17"/>
      <c r="E31" s="17" t="s">
        <v>248</v>
      </c>
      <c r="F31" s="17" t="s">
        <v>249</v>
      </c>
      <c r="G31" s="17"/>
    </row>
    <row r="32" spans="1:7">
      <c r="A32" s="6"/>
      <c r="B32" s="17"/>
      <c r="C32" s="17" t="s">
        <v>225</v>
      </c>
      <c r="D32" s="17"/>
      <c r="E32" s="17" t="s">
        <v>226</v>
      </c>
      <c r="F32" s="17" t="s">
        <v>226</v>
      </c>
      <c r="G32" s="17"/>
    </row>
    <row r="33" spans="1:7">
      <c r="A33" s="6"/>
      <c r="B33" s="17"/>
      <c r="C33" s="17" t="s">
        <v>227</v>
      </c>
      <c r="D33" s="17"/>
      <c r="E33" s="17" t="s">
        <v>228</v>
      </c>
      <c r="F33" s="17" t="s">
        <v>250</v>
      </c>
      <c r="G33" s="17"/>
    </row>
    <row r="34" spans="1:7">
      <c r="A34" s="6"/>
      <c r="B34" s="17"/>
      <c r="C34" s="17" t="s">
        <v>230</v>
      </c>
      <c r="D34" s="17"/>
      <c r="E34" s="17" t="s">
        <v>231</v>
      </c>
      <c r="F34" s="17" t="s">
        <v>232</v>
      </c>
      <c r="G34" s="17"/>
    </row>
    <row r="35" spans="1:7">
      <c r="A35" s="6"/>
      <c r="B35" s="17" t="s">
        <v>233</v>
      </c>
      <c r="C35" s="17" t="s">
        <v>234</v>
      </c>
      <c r="D35" s="17"/>
      <c r="E35" s="17" t="s">
        <v>235</v>
      </c>
      <c r="F35" s="17" t="s">
        <v>236</v>
      </c>
      <c r="G35" s="17"/>
    </row>
    <row r="36" spans="1:7">
      <c r="A36" s="6"/>
      <c r="B36" s="17"/>
      <c r="C36" s="17" t="s">
        <v>237</v>
      </c>
      <c r="D36" s="17"/>
      <c r="E36" s="17" t="s">
        <v>238</v>
      </c>
      <c r="F36" s="17" t="s">
        <v>236</v>
      </c>
      <c r="G36" s="17"/>
    </row>
    <row r="37" spans="1:7">
      <c r="A37" s="6"/>
      <c r="B37" s="17" t="s">
        <v>240</v>
      </c>
      <c r="C37" s="17" t="s">
        <v>241</v>
      </c>
      <c r="D37" s="17"/>
      <c r="E37" s="17" t="s">
        <v>251</v>
      </c>
      <c r="F37" s="17" t="s">
        <v>243</v>
      </c>
      <c r="G37" s="17"/>
    </row>
  </sheetData>
  <mergeCells count="52">
    <mergeCell ref="A1:E1"/>
    <mergeCell ref="A2:G2"/>
    <mergeCell ref="A3:D3"/>
    <mergeCell ref="B4:D4"/>
    <mergeCell ref="F4:G4"/>
    <mergeCell ref="B5:D5"/>
    <mergeCell ref="F5:G5"/>
    <mergeCell ref="B6:C6"/>
    <mergeCell ref="D6:G6"/>
    <mergeCell ref="B7:C7"/>
    <mergeCell ref="D7:G7"/>
    <mergeCell ref="B8:C8"/>
    <mergeCell ref="D8:G8"/>
    <mergeCell ref="B9:G9"/>
    <mergeCell ref="C10:D10"/>
    <mergeCell ref="C11:D11"/>
    <mergeCell ref="C12:D12"/>
    <mergeCell ref="C13:D13"/>
    <mergeCell ref="C14:D14"/>
    <mergeCell ref="C15:D15"/>
    <mergeCell ref="C16:D16"/>
    <mergeCell ref="C17:D17"/>
    <mergeCell ref="A21:E21"/>
    <mergeCell ref="A22:G22"/>
    <mergeCell ref="A23:D23"/>
    <mergeCell ref="B24:D24"/>
    <mergeCell ref="F24:G24"/>
    <mergeCell ref="B25:D25"/>
    <mergeCell ref="F25:G25"/>
    <mergeCell ref="B26:C26"/>
    <mergeCell ref="D26:G26"/>
    <mergeCell ref="B27:C27"/>
    <mergeCell ref="D27:G27"/>
    <mergeCell ref="B28:C28"/>
    <mergeCell ref="D28:G28"/>
    <mergeCell ref="B29:G29"/>
    <mergeCell ref="C30:D30"/>
    <mergeCell ref="C31:D31"/>
    <mergeCell ref="C32:D32"/>
    <mergeCell ref="C33:D33"/>
    <mergeCell ref="C34:D34"/>
    <mergeCell ref="C35:D35"/>
    <mergeCell ref="C36:D36"/>
    <mergeCell ref="C37:D37"/>
    <mergeCell ref="A6:A8"/>
    <mergeCell ref="A10:A17"/>
    <mergeCell ref="A26:A28"/>
    <mergeCell ref="A30:A37"/>
    <mergeCell ref="B11:B14"/>
    <mergeCell ref="B15:B16"/>
    <mergeCell ref="B31:B34"/>
    <mergeCell ref="B35:B36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J43" sqref="J43"/>
    </sheetView>
  </sheetViews>
  <sheetFormatPr defaultColWidth="10" defaultRowHeight="13.5" outlineLevelRow="6" outlineLevelCol="6"/>
  <cols>
    <col min="1" max="1" width="8.59166666666667" style="1" customWidth="1"/>
    <col min="2" max="2" width="39.6333333333333" style="1" customWidth="1"/>
    <col min="3" max="3" width="14.3833333333333" style="1" customWidth="1"/>
    <col min="4" max="4" width="16.2833333333333" style="1" customWidth="1"/>
    <col min="5" max="5" width="15.2833333333333" style="1" customWidth="1"/>
    <col min="6" max="6" width="13.3" style="1" customWidth="1"/>
    <col min="7" max="7" width="18.725" style="1" customWidth="1"/>
    <col min="8" max="16384" width="10" style="1"/>
  </cols>
  <sheetData>
    <row r="1" s="1" customFormat="1" ht="14.3" customHeight="1" spans="1:2">
      <c r="A1" s="2"/>
      <c r="B1" s="3"/>
    </row>
    <row r="2" s="1" customFormat="1" ht="28.45" customHeight="1" spans="2:7">
      <c r="B2" s="4" t="s">
        <v>252</v>
      </c>
      <c r="C2" s="4"/>
      <c r="D2" s="4"/>
      <c r="E2" s="4"/>
      <c r="F2" s="4"/>
      <c r="G2" s="4"/>
    </row>
    <row r="3" s="1" customFormat="1" ht="15.65" customHeight="1" spans="2:7">
      <c r="B3" s="2"/>
      <c r="F3" s="2"/>
      <c r="G3" s="5" t="s">
        <v>2</v>
      </c>
    </row>
    <row r="4" s="1" customFormat="1" ht="15.65" customHeight="1" spans="2:7">
      <c r="B4" s="6" t="s">
        <v>135</v>
      </c>
      <c r="C4" s="7" t="s">
        <v>189</v>
      </c>
      <c r="D4" s="7"/>
      <c r="E4" s="8" t="s">
        <v>253</v>
      </c>
      <c r="F4" s="8"/>
      <c r="G4" s="9" t="s">
        <v>254</v>
      </c>
    </row>
    <row r="5" s="1" customFormat="1" ht="15.65" customHeight="1" spans="2:7">
      <c r="B5" s="6"/>
      <c r="C5" s="7" t="s">
        <v>27</v>
      </c>
      <c r="D5" s="7" t="s">
        <v>28</v>
      </c>
      <c r="E5" s="7" t="s">
        <v>27</v>
      </c>
      <c r="F5" s="7" t="s">
        <v>28</v>
      </c>
      <c r="G5" s="9"/>
    </row>
    <row r="6" s="1" customFormat="1" ht="15.65" customHeight="1" spans="2:7">
      <c r="B6" s="6" t="s">
        <v>29</v>
      </c>
      <c r="C6" s="8" t="s">
        <v>255</v>
      </c>
      <c r="D6" s="8" t="s">
        <v>255</v>
      </c>
      <c r="E6" s="8" t="s">
        <v>255</v>
      </c>
      <c r="F6" s="10"/>
      <c r="G6" s="9">
        <v>0</v>
      </c>
    </row>
    <row r="7" s="1" customFormat="1" ht="15.65" customHeight="1" spans="2:7">
      <c r="B7" s="11"/>
      <c r="C7" s="8"/>
      <c r="D7" s="12"/>
      <c r="E7" s="8"/>
      <c r="F7" s="13"/>
      <c r="G7" s="9">
        <v>0</v>
      </c>
    </row>
  </sheetData>
  <mergeCells count="5">
    <mergeCell ref="B2:G2"/>
    <mergeCell ref="C4:D4"/>
    <mergeCell ref="E4:F4"/>
    <mergeCell ref="B4:B5"/>
    <mergeCell ref="G4:G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（一）单位收支总表</vt:lpstr>
      <vt:lpstr>（二）单位收入总表</vt:lpstr>
      <vt:lpstr>（三）单位支出总表</vt:lpstr>
      <vt:lpstr>（四）财政拨款收支总表</vt:lpstr>
      <vt:lpstr>（五）一般公共预算支出表</vt:lpstr>
      <vt:lpstr>（六）一般公共预算基本支出表</vt:lpstr>
      <vt:lpstr>（七）一般公共预算项目支出表</vt:lpstr>
      <vt:lpstr>（八）一般公共预算“三公”经费支出表</vt:lpstr>
      <vt:lpstr>（九）政府性基金预算支出表</vt:lpstr>
      <vt:lpstr>（十）国有资本经营预算支出表</vt:lpstr>
      <vt:lpstr>（十一）资产情况表</vt:lpstr>
      <vt:lpstr>（十二）政府采购预算明细表</vt:lpstr>
      <vt:lpstr>（十三）政府购买服务预算明细表</vt:lpstr>
      <vt:lpstr>（十四）项目支出绩效目标公开表</vt:lpstr>
      <vt:lpstr>（十五）部门结转支出预算明细表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2025-03-14T08:18:00Z</dcterms:created>
  <dcterms:modified xsi:type="dcterms:W3CDTF">2025-03-18T00:57:54Z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11A96C08B3404E70AC18BABDDF624FF3_12</vt:lpwstr>
  </property>
</Properties>
</file>